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08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/Users/delphineberthier/Desktop/"/>
    </mc:Choice>
  </mc:AlternateContent>
  <xr:revisionPtr revIDLastSave="0" documentId="13_ncr:1_{664CCDE1-B679-2B4A-8C26-C4D4EA52AAE4}" xr6:coauthVersionLast="45" xr6:coauthVersionMax="45" xr10:uidLastSave="{00000000-0000-0000-0000-000000000000}"/>
  <bookViews>
    <workbookView xWindow="0" yWindow="460" windowWidth="28800" windowHeight="16580" xr2:uid="{00000000-000D-0000-FFFF-FFFF00000000}"/>
  </bookViews>
  <sheets>
    <sheet name="bon cde CE recapitulatif" sheetId="1" r:id="rId1"/>
  </sheets>
  <definedNames>
    <definedName name="_xlnm.Print_Area" localSheetId="0">'bon cde CE recapitulatif'!$A$7:$J$36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M10" i="1" l="1"/>
  <c r="G10" i="1" s="1"/>
  <c r="M11" i="1"/>
  <c r="G11" i="1" s="1"/>
  <c r="M12" i="1"/>
  <c r="G12" i="1" s="1"/>
  <c r="M13" i="1"/>
  <c r="G13" i="1" s="1"/>
  <c r="M14" i="1"/>
  <c r="G14" i="1" s="1"/>
  <c r="M15" i="1"/>
  <c r="G15" i="1" s="1"/>
  <c r="M16" i="1"/>
  <c r="G16" i="1" s="1"/>
  <c r="M17" i="1"/>
  <c r="G17" i="1" s="1"/>
  <c r="M18" i="1"/>
  <c r="G18" i="1" s="1"/>
  <c r="M19" i="1"/>
  <c r="G19" i="1" s="1"/>
  <c r="M20" i="1"/>
  <c r="G20" i="1" s="1"/>
  <c r="M21" i="1"/>
  <c r="G21" i="1" s="1"/>
  <c r="M22" i="1"/>
  <c r="G22" i="1" s="1"/>
  <c r="M23" i="1"/>
  <c r="G23" i="1" s="1"/>
  <c r="M24" i="1"/>
  <c r="G24" i="1" s="1"/>
  <c r="M25" i="1"/>
  <c r="G25" i="1" s="1"/>
  <c r="M26" i="1"/>
  <c r="G26" i="1" s="1"/>
  <c r="M27" i="1"/>
  <c r="G27" i="1" s="1"/>
  <c r="M28" i="1"/>
  <c r="G28" i="1" s="1"/>
  <c r="M29" i="1"/>
  <c r="G29" i="1" s="1"/>
  <c r="M30" i="1"/>
  <c r="G30" i="1" s="1"/>
  <c r="M31" i="1"/>
  <c r="G31" i="1" s="1"/>
  <c r="M32" i="1"/>
  <c r="G32" i="1" s="1"/>
  <c r="M33" i="1"/>
  <c r="G33" i="1" s="1"/>
  <c r="M34" i="1"/>
  <c r="G34" i="1" s="1"/>
  <c r="M9" i="1"/>
  <c r="G9" i="1" s="1"/>
  <c r="N29" i="1" l="1"/>
  <c r="O29" i="1" s="1"/>
  <c r="P29" i="1" s="1"/>
  <c r="J29" i="1"/>
  <c r="N28" i="1"/>
  <c r="O28" i="1" s="1"/>
  <c r="P28" i="1" s="1"/>
  <c r="J28" i="1"/>
  <c r="N27" i="1"/>
  <c r="O27" i="1" s="1"/>
  <c r="P27" i="1" s="1"/>
  <c r="J27" i="1"/>
  <c r="N26" i="1"/>
  <c r="O26" i="1" s="1"/>
  <c r="P26" i="1" s="1"/>
  <c r="J26" i="1"/>
  <c r="N25" i="1"/>
  <c r="O25" i="1" s="1"/>
  <c r="P25" i="1" s="1"/>
  <c r="J25" i="1"/>
  <c r="I37" i="1" l="1"/>
  <c r="N34" i="1"/>
  <c r="O34" i="1" s="1"/>
  <c r="P34" i="1" s="1"/>
  <c r="J34" i="1"/>
  <c r="N33" i="1"/>
  <c r="O33" i="1" s="1"/>
  <c r="P33" i="1" s="1"/>
  <c r="J33" i="1"/>
  <c r="N32" i="1"/>
  <c r="O32" i="1" s="1"/>
  <c r="P32" i="1" s="1"/>
  <c r="J32" i="1"/>
  <c r="N31" i="1"/>
  <c r="O31" i="1" s="1"/>
  <c r="P31" i="1" s="1"/>
  <c r="J31" i="1"/>
  <c r="N30" i="1"/>
  <c r="O30" i="1" s="1"/>
  <c r="P30" i="1" s="1"/>
  <c r="J30" i="1"/>
  <c r="N24" i="1"/>
  <c r="O24" i="1" s="1"/>
  <c r="P24" i="1" s="1"/>
  <c r="J24" i="1"/>
  <c r="N23" i="1"/>
  <c r="O23" i="1" s="1"/>
  <c r="P23" i="1" s="1"/>
  <c r="J23" i="1"/>
  <c r="N22" i="1"/>
  <c r="O22" i="1" s="1"/>
  <c r="P22" i="1" s="1"/>
  <c r="J22" i="1"/>
  <c r="N21" i="1"/>
  <c r="O21" i="1" s="1"/>
  <c r="P21" i="1" s="1"/>
  <c r="J21" i="1"/>
  <c r="N20" i="1"/>
  <c r="O20" i="1" s="1"/>
  <c r="P20" i="1" s="1"/>
  <c r="J20" i="1"/>
  <c r="N19" i="1"/>
  <c r="O19" i="1" s="1"/>
  <c r="P19" i="1" s="1"/>
  <c r="J19" i="1"/>
  <c r="N18" i="1"/>
  <c r="O18" i="1" s="1"/>
  <c r="P18" i="1" s="1"/>
  <c r="J18" i="1"/>
  <c r="N17" i="1"/>
  <c r="O17" i="1" s="1"/>
  <c r="P17" i="1" s="1"/>
  <c r="J17" i="1"/>
  <c r="N16" i="1"/>
  <c r="O16" i="1" s="1"/>
  <c r="P16" i="1" s="1"/>
  <c r="J16" i="1"/>
  <c r="N15" i="1"/>
  <c r="O15" i="1" s="1"/>
  <c r="P15" i="1" s="1"/>
  <c r="J15" i="1"/>
  <c r="F15" i="1"/>
  <c r="N14" i="1"/>
  <c r="O14" i="1" s="1"/>
  <c r="P14" i="1" s="1"/>
  <c r="J14" i="1"/>
  <c r="N13" i="1"/>
  <c r="O13" i="1" s="1"/>
  <c r="P13" i="1" s="1"/>
  <c r="J13" i="1"/>
  <c r="N12" i="1"/>
  <c r="O12" i="1" s="1"/>
  <c r="P12" i="1" s="1"/>
  <c r="J12" i="1"/>
  <c r="N11" i="1"/>
  <c r="O11" i="1" s="1"/>
  <c r="P11" i="1" s="1"/>
  <c r="J11" i="1"/>
  <c r="N10" i="1"/>
  <c r="O10" i="1" s="1"/>
  <c r="P10" i="1" s="1"/>
  <c r="J10" i="1"/>
  <c r="N9" i="1"/>
  <c r="J9" i="1"/>
  <c r="J35" i="1" l="1"/>
  <c r="N39" i="1" s="1"/>
  <c r="N35" i="1"/>
  <c r="O9" i="1"/>
  <c r="P9" i="1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Brigitte ESCOFFIER</author>
  </authors>
  <commentList>
    <comment ref="L5" authorId="0" shapeId="0" xr:uid="{00000000-0006-0000-0000-000001000000}">
      <text>
        <r>
          <rPr>
            <b/>
            <sz val="18"/>
            <color indexed="81"/>
            <rFont val="Tahoma"/>
            <family val="2"/>
          </rPr>
          <t>Brigitte ESCOFFIER:</t>
        </r>
        <r>
          <rPr>
            <sz val="18"/>
            <color indexed="81"/>
            <rFont val="Tahoma"/>
            <family val="2"/>
          </rPr>
          <t xml:space="preserve">
doc de travail ok tarifs au 07/05/2019
si rajout de lignes ou mise à jour colonnes en bleu à mettre à jour + tarif en rouge a copier coller en forma valeur</t>
        </r>
      </text>
    </comment>
    <comment ref="G9" authorId="0" shapeId="0" xr:uid="{00000000-0006-0000-0000-000002000000}">
      <text>
        <r>
          <rPr>
            <b/>
            <sz val="9"/>
            <color rgb="FF000000"/>
            <rFont val="Tahoma"/>
            <family val="2"/>
          </rPr>
          <t>Brigitte ESCOFFIER:</t>
        </r>
        <r>
          <rPr>
            <sz val="9"/>
            <color rgb="FF000000"/>
            <rFont val="Tahoma"/>
            <family val="2"/>
          </rPr>
          <t xml:space="preserve">
</t>
        </r>
      </text>
    </comment>
  </commentList>
</comments>
</file>

<file path=xl/sharedStrings.xml><?xml version="1.0" encoding="utf-8"?>
<sst xmlns="http://schemas.openxmlformats.org/spreadsheetml/2006/main" count="122" uniqueCount="106">
  <si>
    <t>Produit</t>
  </si>
  <si>
    <t>Photo Coffret</t>
  </si>
  <si>
    <t>Descriptif</t>
  </si>
  <si>
    <t>Poids net</t>
  </si>
  <si>
    <t>Prix public TTC</t>
  </si>
  <si>
    <t>Votre tarif privilégié TTC</t>
  </si>
  <si>
    <t>Code
Article</t>
  </si>
  <si>
    <t>Quantité
commandée</t>
  </si>
  <si>
    <t>Total TTC</t>
  </si>
  <si>
    <t>Remise</t>
  </si>
  <si>
    <t>PU usine HT entreprises avant remise</t>
  </si>
  <si>
    <t>HT REMISE -20%</t>
  </si>
  <si>
    <t>total HT</t>
  </si>
  <si>
    <t>TTC SAP d'après TOTAL HT</t>
  </si>
  <si>
    <t>ttc u d'apres total  ttc / qtité</t>
  </si>
  <si>
    <t>COFFRET EQUINOXE 125G AMANDES ET NOISETTES NOIR ET LAIT</t>
  </si>
  <si>
    <t>Amandes et noisettes enrobées de chocolat noir et de chocolat au lait</t>
  </si>
  <si>
    <t>125g</t>
  </si>
  <si>
    <t>COFFRET EQUINOXE 250G AMANDES ET NOISETTES NOIR ET LAIT</t>
  </si>
  <si>
    <t>250g</t>
  </si>
  <si>
    <t>COFFRET COLLECTION EQUINOXE 500G</t>
  </si>
  <si>
    <t>Amandes et noisettes enrobées de chocolat BLOND DULCEY, de chocolat noir, de chocolat au lait et d'orangettes</t>
  </si>
  <si>
    <t>500g</t>
  </si>
  <si>
    <t>BALLOTIN DE 25 CHOCOLATS FINS 230G</t>
  </si>
  <si>
    <r>
      <rPr>
        <b/>
        <i/>
        <sz val="20"/>
        <color indexed="21"/>
        <rFont val="Arial"/>
        <family val="2"/>
      </rPr>
      <t>Ballotin</t>
    </r>
    <r>
      <rPr>
        <i/>
        <sz val="20"/>
        <color indexed="21"/>
        <rFont val="Arial"/>
        <family val="2"/>
      </rPr>
      <t xml:space="preserve"> </t>
    </r>
    <r>
      <rPr>
        <b/>
        <i/>
        <sz val="20"/>
        <color indexed="21"/>
        <rFont val="Arial"/>
        <family val="2"/>
      </rPr>
      <t>Ecoconçus</t>
    </r>
    <r>
      <rPr>
        <i/>
        <sz val="20"/>
        <color indexed="21"/>
        <rFont val="Arial"/>
        <family val="2"/>
      </rPr>
      <t xml:space="preserve"> </t>
    </r>
    <r>
      <rPr>
        <i/>
        <sz val="20"/>
        <color indexed="8"/>
        <rFont val="Arial"/>
        <family val="2"/>
      </rPr>
      <t xml:space="preserve">
de 25 Chocolats fins assortis Noir et Lait Assortis
</t>
    </r>
  </si>
  <si>
    <t>230g</t>
  </si>
  <si>
    <t>BALLOTIN DE CHOCOLATS FINS 345G</t>
  </si>
  <si>
    <r>
      <rPr>
        <b/>
        <i/>
        <sz val="20"/>
        <color indexed="21"/>
        <rFont val="Arial"/>
        <family val="2"/>
      </rPr>
      <t xml:space="preserve">Ballotin Ecoconçus </t>
    </r>
    <r>
      <rPr>
        <i/>
        <sz val="20"/>
        <color indexed="8"/>
        <rFont val="Arial"/>
        <family val="2"/>
      </rPr>
      <t xml:space="preserve">
de 37 Chocolats fins assortis Noir et Lait Assortis
</t>
    </r>
  </si>
  <si>
    <t>345g</t>
  </si>
  <si>
    <t>BALLOTIN ORANGETTES 130G</t>
  </si>
  <si>
    <r>
      <rPr>
        <b/>
        <i/>
        <sz val="20"/>
        <color indexed="21"/>
        <rFont val="Arial"/>
        <family val="2"/>
      </rPr>
      <t>Ballotin Ecoconçus</t>
    </r>
    <r>
      <rPr>
        <i/>
        <sz val="20"/>
        <color indexed="8"/>
        <rFont val="Arial"/>
        <family val="2"/>
      </rPr>
      <t xml:space="preserve">
 de Lamelles d'Ecorces d'oranges confites au chocolat Noir</t>
    </r>
  </si>
  <si>
    <t>130g</t>
  </si>
  <si>
    <t>COFFRET SELECTION 400G</t>
  </si>
  <si>
    <t>Assortiment de 16Chocolats fins, 16 Carrés Grands Crus Noir et Lait, et Amandes et NoisettesNoir et Lait</t>
  </si>
  <si>
    <t>400g</t>
  </si>
  <si>
    <t>COFFRET PETITS DELICES</t>
  </si>
  <si>
    <t>16 Chocolats fins inspirés des classiques de  la Pâtiserie: Millefeuille, Tarte Tatin, fondant au Chocolat, Crème Caramel</t>
  </si>
  <si>
    <t>145g</t>
  </si>
  <si>
    <t>Coffret 8 bâtons 20g</t>
  </si>
  <si>
    <t>8 bâtons de chooclat Noir GUANAJA 70 % -CARAÏBE 66 % - et Lait  JIVARA 40 % - 
TANARIVA 33 %</t>
  </si>
  <si>
    <t>160g</t>
  </si>
  <si>
    <t>coffret 18 carrés Guanaja</t>
  </si>
  <si>
    <r>
      <t xml:space="preserve">Nouveau
</t>
    </r>
    <r>
      <rPr>
        <i/>
        <sz val="20"/>
        <rFont val="Arial"/>
        <family val="2"/>
      </rPr>
      <t>Coffret 18 carrés</t>
    </r>
    <r>
      <rPr>
        <b/>
        <i/>
        <sz val="20"/>
        <color indexed="21"/>
        <rFont val="Arial"/>
        <family val="2"/>
      </rPr>
      <t xml:space="preserve"> </t>
    </r>
    <r>
      <rPr>
        <b/>
        <i/>
        <sz val="20"/>
        <color indexed="21"/>
        <rFont val="Arial"/>
        <family val="2"/>
      </rPr>
      <t>éco-conçu (emballage carton entièrement recyclable)</t>
    </r>
    <r>
      <rPr>
        <i/>
        <sz val="20"/>
        <color indexed="8"/>
        <rFont val="Arial"/>
        <family val="2"/>
      </rPr>
      <t xml:space="preserve">
18 carrés de chocolat Noir Guanaja 70%</t>
    </r>
  </si>
  <si>
    <t>90g</t>
  </si>
  <si>
    <t>COFFRET 32 CARRES 160G</t>
  </si>
  <si>
    <t>Assortiment de 32 Carrés 8 Grands Crus Noir et Lait</t>
  </si>
  <si>
    <t>COFFRET DÉCOUVERTE 4 GRANDS CRUS DE CHOCOLAT NOIR LAIT 260G</t>
  </si>
  <si>
    <t>52 carrés de chocolat noir et lait (Guanaja 70%, Caraibe 66%, Taïnori 64% et Tanariva Lait 33% de cacao)</t>
  </si>
  <si>
    <t>260g</t>
  </si>
  <si>
    <t>COFFRET COLLECTION 6 GRANDS CRUS DE CHOCOLAT NOIR ET LAIT 330G</t>
  </si>
  <si>
    <t>66 carrés de chocolat noir et lait (Abinao 85%, Guanaja 70%, Alpaco 66%, Manjari 64%, Bahibe lait 46% et Tanariva lait 33% de cacao)</t>
  </si>
  <si>
    <t>330g</t>
  </si>
  <si>
    <t>Mini bloc à Pâtisser Caraïbe</t>
  </si>
  <si>
    <t>Chocolat Noir Caraîbe 66% Equilibré et Grillé
Avec recette à l'intérieur</t>
  </si>
  <si>
    <t>Mini bloc à Pâtisser Jivara</t>
  </si>
  <si>
    <t>Chocolat Jivara Lait 40 % Crémeux et Cacaoté
Avec recette à l'intérieur</t>
  </si>
  <si>
    <t>SAC DE FEVES GUANAJA</t>
  </si>
  <si>
    <t>Fèves Guanaja Noir 70%
Amer et Elégant
Faciles à doser et à fondre grâce àleur forme unique 
et spécifiquement conçues pour la pâtisserie</t>
  </si>
  <si>
    <t>1kg</t>
  </si>
  <si>
    <t>SAC DE FEVES CARAIBE</t>
  </si>
  <si>
    <t>Fèves Caraïbe Noir 66%</t>
  </si>
  <si>
    <t>SAC DE FEVES CARAMELIA</t>
  </si>
  <si>
    <t>Fèves Caramélia Lait 36%</t>
  </si>
  <si>
    <t>SAC DE FEVES DULCEY</t>
  </si>
  <si>
    <t>Fèves Dulcey Blond 32%</t>
  </si>
  <si>
    <t xml:space="preserve">  TABLETTE CARAMELIA PERLE CRAQUANTE 85G </t>
  </si>
  <si>
    <t xml:space="preserve"> un chocolat au lait aux notes de caramel crémeux et aux accents cacaotés, associé à des perles de céréales craquantes.</t>
  </si>
  <si>
    <t>85g</t>
  </si>
  <si>
    <t xml:space="preserve">  TABLETTE JIVARA PECAN  85G </t>
  </si>
  <si>
    <t>Tablette Gourmande de Chocolat au Lait Jivara 40%
ave Eclats de Noix de Pécan</t>
  </si>
  <si>
    <t>70g</t>
  </si>
  <si>
    <t>COFFRET COLLECTION GOURMANDE
 6 TABLETTES 85G PANACHEES NOIR LAIT BLANC</t>
  </si>
  <si>
    <t>Guanaja 70% éclats de cacao, Caraïbe 66% éclats de noisettes, Manjari 64% Orange, Jivara 40% Pécan, Caramélia 36% Perles Craquantes, Ivoire 35% Framboise</t>
  </si>
  <si>
    <t>510g</t>
  </si>
  <si>
    <t xml:space="preserve">  TABLETTE GUANAJA 70% 70G </t>
  </si>
  <si>
    <t>Guanaja développe une étonnante amertume, révélant toute une gamme aromatique de notes chaudes.</t>
  </si>
  <si>
    <t>ECLATS ANDOA
BIO &amp; EQUITABLE</t>
  </si>
  <si>
    <t xml:space="preserve">Boîte distributrice de 244 éclats Andoa noir 70% - Bio </t>
  </si>
  <si>
    <t>TOTAL HT</t>
  </si>
  <si>
    <t>en dessous de 300 euros HT de commande, 30euros HT (36 € TTC) de frais  seront appliqués</t>
  </si>
  <si>
    <t>nombre de lignes de commande =</t>
  </si>
  <si>
    <t>Délai = 1 à 2 semaines</t>
  </si>
  <si>
    <t>N° CLIENT :</t>
  </si>
  <si>
    <t>Date de livraison souhaitée</t>
  </si>
  <si>
    <t>Adresse de Facturation</t>
  </si>
  <si>
    <t>Date Commande :</t>
  </si>
  <si>
    <t>Jour de la semaine préférable pour la livraison  :</t>
  </si>
  <si>
    <t xml:space="preserve">Nom du Comité Entreprise  </t>
  </si>
  <si>
    <t>Adresse</t>
  </si>
  <si>
    <t>Société</t>
  </si>
  <si>
    <t>Nom destinataire</t>
  </si>
  <si>
    <t>CP</t>
  </si>
  <si>
    <t>Tél.</t>
  </si>
  <si>
    <t>Ville</t>
  </si>
  <si>
    <t>Commandé par</t>
  </si>
  <si>
    <t xml:space="preserve">Email </t>
  </si>
  <si>
    <t>Adresse email obligatoire pour envoi de la facture</t>
  </si>
  <si>
    <t>Votre référence de commande :</t>
  </si>
  <si>
    <t>SAC DE FEVES JIVARA</t>
  </si>
  <si>
    <t>Fèves Jivara Lait 40%</t>
  </si>
  <si>
    <t>SAC DE FEVES IVOIRE</t>
  </si>
  <si>
    <t>Fèves Ivoire Blanc 35%</t>
  </si>
  <si>
    <t>indiquer ici la quantité</t>
  </si>
  <si>
    <r>
      <rPr>
        <b/>
        <sz val="18"/>
        <color indexed="10"/>
        <rFont val="Arial"/>
        <family val="2"/>
      </rPr>
      <t>Si l’adresse de livraison est différente</t>
    </r>
    <r>
      <rPr>
        <b/>
        <sz val="18"/>
        <color indexed="62"/>
        <rFont val="Arial"/>
        <family val="2"/>
      </rPr>
      <t xml:space="preserve"> </t>
    </r>
    <r>
      <rPr>
        <b/>
        <sz val="18"/>
        <rFont val="Arial"/>
        <family val="2"/>
      </rPr>
      <t>de celle du CE           ci-contre, merci de préciser à quelle adresse livrer :</t>
    </r>
  </si>
  <si>
    <r>
      <rPr>
        <b/>
        <sz val="16"/>
        <rFont val="Arial"/>
        <family val="2"/>
      </rPr>
      <t>5kg Papillottes scintillantes Valrhona</t>
    </r>
    <r>
      <rPr>
        <b/>
        <sz val="16"/>
        <color rgb="FFFF0000"/>
        <rFont val="Arial"/>
        <family val="2"/>
      </rPr>
      <t xml:space="preserve"> offert*</t>
    </r>
  </si>
  <si>
    <r>
      <rPr>
        <b/>
        <u/>
        <sz val="36"/>
        <color rgb="FF90713A"/>
        <rFont val="Calibri"/>
        <family val="2"/>
      </rPr>
      <t xml:space="preserve">
OFFRE SPECIALE CE Hiver 2019
Réservée à votre Comité d'Entreprise  </t>
    </r>
    <r>
      <rPr>
        <u/>
        <sz val="26"/>
        <color theme="4"/>
        <rFont val="Calibri"/>
        <family val="2"/>
      </rPr>
      <t xml:space="preserve">
</t>
    </r>
    <r>
      <rPr>
        <sz val="16"/>
        <color rgb="FF90713A"/>
        <rFont val="Calibri"/>
        <family val="2"/>
      </rPr>
      <t xml:space="preserve">Validité : 30 Novembre 2019  sous réserve de stocks disponibles
</t>
    </r>
    <r>
      <rPr>
        <sz val="16"/>
        <color indexed="19"/>
        <rFont val="Calibri"/>
        <family val="2"/>
      </rPr>
      <t xml:space="preserve">
</t>
    </r>
    <r>
      <rPr>
        <b/>
        <u/>
        <sz val="26"/>
        <color indexed="19"/>
        <rFont val="Calibri"/>
        <family val="2"/>
      </rPr>
      <t xml:space="preserve">
</t>
    </r>
    <r>
      <rPr>
        <b/>
        <u/>
        <sz val="26"/>
        <color rgb="FFFF0000"/>
        <rFont val="Calibri"/>
        <family val="2"/>
      </rPr>
      <t>A retourner</t>
    </r>
    <r>
      <rPr>
        <b/>
        <sz val="26"/>
        <color rgb="FFFF0000"/>
        <rFont val="Calibri"/>
        <family val="2"/>
      </rPr>
      <t xml:space="preserve"> par courrier IME - Adapei 26 - Saint Uze </t>
    </r>
    <r>
      <rPr>
        <b/>
        <sz val="24"/>
        <color rgb="FFFF0000"/>
        <rFont val="Calibri"/>
        <family val="2"/>
      </rPr>
      <t xml:space="preserve">  à</t>
    </r>
    <r>
      <rPr>
        <b/>
        <sz val="20"/>
        <color rgb="FFFF0000"/>
        <rFont val="Calibri"/>
        <family val="2"/>
      </rPr>
      <t xml:space="preserve">  Armelle MARTIN</t>
    </r>
    <r>
      <rPr>
        <b/>
        <sz val="18"/>
        <rFont val="Calibri"/>
        <family val="2"/>
      </rPr>
      <t xml:space="preserve">  - 6 Allée des platanes - 26240 SAINT UZE
+  règlement (Chèque </t>
    </r>
    <r>
      <rPr>
        <b/>
        <sz val="22"/>
        <rFont val="Calibri"/>
        <family val="2"/>
      </rPr>
      <t xml:space="preserve"> à libeller à l'ordre de </t>
    </r>
    <r>
      <rPr>
        <b/>
        <u/>
        <sz val="22"/>
        <rFont val="Calibri"/>
        <family val="2"/>
      </rPr>
      <t xml:space="preserve"> CSE Adapei 26) </t>
    </r>
    <r>
      <rPr>
        <b/>
        <sz val="18"/>
        <rFont val="Calibri"/>
        <family val="2"/>
      </rPr>
      <t xml:space="preserve">
AVANT LE 25 OCTOBRE 2019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</si>
</sst>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_-* #,##0\ &quot;€&quot;_-;\-* #,##0\ &quot;€&quot;_-;_-* &quot;-&quot;\ &quot;€&quot;_-;_-@_-"/>
    <numFmt numFmtId="165" formatCode="_-* #,##0.00\ &quot;€&quot;_-;\-* #,##0.00\ &quot;€&quot;_-;_-* &quot;-&quot;??\ &quot;€&quot;_-;_-@_-"/>
    <numFmt numFmtId="166" formatCode="#,##0.00\ &quot;€&quot;"/>
  </numFmts>
  <fonts count="108">
    <font>
      <sz val="12"/>
      <color theme="1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sz val="12"/>
      <name val="Calibri"/>
      <family val="2"/>
      <scheme val="minor"/>
    </font>
    <font>
      <sz val="12"/>
      <color rgb="FFFF0000"/>
      <name val="Calibri"/>
      <family val="2"/>
      <scheme val="minor"/>
    </font>
    <font>
      <sz val="12"/>
      <color theme="4" tint="0.39997558519241921"/>
      <name val="Calibri"/>
      <family val="2"/>
      <scheme val="minor"/>
    </font>
    <font>
      <sz val="18"/>
      <color theme="1"/>
      <name val="Calibri"/>
      <family val="2"/>
      <scheme val="minor"/>
    </font>
    <font>
      <sz val="26"/>
      <color theme="1"/>
      <name val="Calibri"/>
      <family val="2"/>
      <scheme val="minor"/>
    </font>
    <font>
      <b/>
      <u/>
      <sz val="18"/>
      <color rgb="FFFF0000"/>
      <name val="Calibri"/>
      <family val="2"/>
    </font>
    <font>
      <sz val="16"/>
      <color indexed="19"/>
      <name val="Calibri"/>
      <family val="2"/>
    </font>
    <font>
      <b/>
      <u/>
      <sz val="26"/>
      <color indexed="19"/>
      <name val="Calibri"/>
      <family val="2"/>
    </font>
    <font>
      <b/>
      <sz val="18"/>
      <name val="Calibri"/>
      <family val="2"/>
    </font>
    <font>
      <b/>
      <u/>
      <sz val="18"/>
      <color rgb="FFFF0000"/>
      <name val="Calibri"/>
      <family val="2"/>
      <scheme val="minor"/>
    </font>
    <font>
      <b/>
      <u/>
      <sz val="18"/>
      <color theme="4" tint="0.39997558519241921"/>
      <name val="Calibri"/>
      <family val="2"/>
      <scheme val="minor"/>
    </font>
    <font>
      <b/>
      <sz val="20"/>
      <name val="Arial"/>
      <family val="2"/>
    </font>
    <font>
      <b/>
      <sz val="16"/>
      <color theme="0" tint="-0.499984740745262"/>
      <name val="Arial"/>
      <family val="2"/>
    </font>
    <font>
      <b/>
      <sz val="14"/>
      <color theme="4" tint="0.39997558519241921"/>
      <name val="Arial"/>
      <family val="2"/>
    </font>
    <font>
      <sz val="16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20"/>
      <color theme="1"/>
      <name val="Arial"/>
      <family val="2"/>
    </font>
    <font>
      <sz val="20"/>
      <color theme="1"/>
      <name val="Arial"/>
      <family val="2"/>
    </font>
    <font>
      <i/>
      <sz val="20"/>
      <color theme="1"/>
      <name val="Arial"/>
      <family val="2"/>
    </font>
    <font>
      <sz val="24"/>
      <color theme="1"/>
      <name val="Arial"/>
      <family val="2"/>
    </font>
    <font>
      <b/>
      <sz val="24"/>
      <name val="Arial"/>
      <family val="2"/>
    </font>
    <font>
      <b/>
      <sz val="24"/>
      <color rgb="FFFF0000"/>
      <name val="Arial"/>
      <family val="2"/>
    </font>
    <font>
      <b/>
      <sz val="24"/>
      <color theme="0" tint="-0.499984740745262"/>
      <name val="Arial"/>
      <family val="2"/>
    </font>
    <font>
      <b/>
      <sz val="24"/>
      <color theme="1"/>
      <name val="Arial"/>
      <family val="2"/>
    </font>
    <font>
      <b/>
      <sz val="18"/>
      <color theme="0" tint="-0.499984740745262"/>
      <name val="Arial"/>
      <family val="2"/>
    </font>
    <font>
      <b/>
      <sz val="18"/>
      <color theme="4" tint="0.39997558519241921"/>
      <name val="Arial"/>
      <family val="2"/>
    </font>
    <font>
      <b/>
      <i/>
      <sz val="20"/>
      <color indexed="21"/>
      <name val="Arial"/>
      <family val="2"/>
    </font>
    <font>
      <i/>
      <sz val="20"/>
      <color indexed="21"/>
      <name val="Arial"/>
      <family val="2"/>
    </font>
    <font>
      <i/>
      <sz val="20"/>
      <color indexed="8"/>
      <name val="Arial"/>
      <family val="2"/>
    </font>
    <font>
      <b/>
      <sz val="14"/>
      <color theme="1"/>
      <name val="Arial"/>
      <family val="2"/>
    </font>
    <font>
      <sz val="11"/>
      <color rgb="FF2E2F33"/>
      <name val="Arial"/>
      <family val="2"/>
    </font>
    <font>
      <i/>
      <sz val="20"/>
      <name val="Arial"/>
      <family val="2"/>
    </font>
    <font>
      <sz val="14"/>
      <color theme="1"/>
      <name val="Arial"/>
      <family val="2"/>
    </font>
    <font>
      <sz val="20"/>
      <color rgb="FF2E2F33"/>
      <name val="Arial"/>
      <family val="2"/>
    </font>
    <font>
      <sz val="20"/>
      <color theme="0" tint="-0.499984740745262"/>
      <name val="Calibri"/>
      <family val="2"/>
      <scheme val="minor"/>
    </font>
    <font>
      <sz val="20"/>
      <color theme="1"/>
      <name val="Calibri"/>
      <family val="2"/>
      <scheme val="minor"/>
    </font>
    <font>
      <sz val="20"/>
      <name val="Calibri"/>
      <family val="2"/>
      <scheme val="minor"/>
    </font>
    <font>
      <sz val="20"/>
      <color rgb="FFFF0000"/>
      <name val="Calibri"/>
      <family val="2"/>
      <scheme val="minor"/>
    </font>
    <font>
      <b/>
      <sz val="22"/>
      <color theme="1"/>
      <name val="Arial"/>
      <family val="2"/>
    </font>
    <font>
      <sz val="22"/>
      <name val="AIRLA"/>
    </font>
    <font>
      <sz val="20"/>
      <name val="Arial"/>
      <family val="2"/>
    </font>
    <font>
      <sz val="22"/>
      <color theme="1"/>
      <name val="AIRLA"/>
    </font>
    <font>
      <sz val="12"/>
      <color theme="0" tint="-0.499984740745262"/>
      <name val="AIRLA"/>
    </font>
    <font>
      <sz val="12"/>
      <color theme="1"/>
      <name val="AIRLA"/>
    </font>
    <font>
      <sz val="18"/>
      <color theme="0" tint="-0.499984740745262"/>
      <name val="AIRLA"/>
    </font>
    <font>
      <sz val="12"/>
      <name val="AIRLA"/>
    </font>
    <font>
      <sz val="12"/>
      <color rgb="FFFF0000"/>
      <name val="AIRLA"/>
    </font>
    <font>
      <sz val="20"/>
      <color theme="0" tint="-0.499984740745262"/>
      <name val="AIRLA"/>
    </font>
    <font>
      <sz val="12"/>
      <color theme="4" tint="0.39997558519241921"/>
      <name val="AIRLA"/>
    </font>
    <font>
      <sz val="26"/>
      <color theme="1"/>
      <name val="AIRLA"/>
    </font>
    <font>
      <sz val="14"/>
      <color theme="1"/>
      <name val="AIRLA"/>
    </font>
    <font>
      <b/>
      <sz val="18"/>
      <color rgb="FF00B0F0"/>
      <name val="Arial"/>
      <family val="2"/>
    </font>
    <font>
      <b/>
      <sz val="16"/>
      <color rgb="FFFF0000"/>
      <name val="Arial"/>
      <family val="2"/>
    </font>
    <font>
      <b/>
      <sz val="18"/>
      <color rgb="FFFF0000"/>
      <name val="Arial"/>
      <family val="2"/>
    </font>
    <font>
      <b/>
      <sz val="18"/>
      <color rgb="FFFF0000"/>
      <name val="Calibri"/>
      <family val="2"/>
      <scheme val="minor"/>
    </font>
    <font>
      <sz val="18"/>
      <color rgb="FFFF0000"/>
      <name val="AIRLA"/>
    </font>
    <font>
      <b/>
      <sz val="18"/>
      <color theme="1"/>
      <name val="Arial"/>
      <family val="2"/>
    </font>
    <font>
      <b/>
      <sz val="18"/>
      <name val="Arial"/>
      <family val="2"/>
    </font>
    <font>
      <sz val="18"/>
      <color theme="1"/>
      <name val="Arial"/>
      <family val="2"/>
    </font>
    <font>
      <b/>
      <i/>
      <sz val="20"/>
      <name val="Arial"/>
      <family val="2"/>
    </font>
    <font>
      <sz val="18"/>
      <color rgb="FFFF0000"/>
      <name val="Arial"/>
      <family val="2"/>
    </font>
    <font>
      <i/>
      <sz val="14"/>
      <name val="Comic Sans MS"/>
      <family val="4"/>
    </font>
    <font>
      <i/>
      <sz val="14"/>
      <color theme="4" tint="0.39997558519241921"/>
      <name val="Comic Sans MS"/>
      <family val="4"/>
    </font>
    <font>
      <sz val="14"/>
      <color theme="4" tint="0.39997558519241921"/>
      <name val="Calibri"/>
      <family val="2"/>
      <scheme val="minor"/>
    </font>
    <font>
      <b/>
      <sz val="16"/>
      <name val="Arial"/>
      <family val="2"/>
    </font>
    <font>
      <i/>
      <sz val="18"/>
      <name val="Arial"/>
      <family val="2"/>
    </font>
    <font>
      <sz val="22"/>
      <name val="Arial"/>
      <family val="2"/>
    </font>
    <font>
      <b/>
      <sz val="18"/>
      <color theme="3"/>
      <name val="Arial"/>
      <family val="2"/>
    </font>
    <font>
      <b/>
      <sz val="18"/>
      <color indexed="10"/>
      <name val="Arial"/>
      <family val="2"/>
    </font>
    <font>
      <b/>
      <sz val="18"/>
      <color indexed="62"/>
      <name val="Arial"/>
      <family val="2"/>
    </font>
    <font>
      <sz val="14"/>
      <color theme="3"/>
      <name val="Arial"/>
      <family val="2"/>
    </font>
    <font>
      <sz val="18"/>
      <name val="Arial"/>
      <family val="2"/>
    </font>
    <font>
      <b/>
      <i/>
      <sz val="18"/>
      <name val="Arial"/>
      <family val="2"/>
    </font>
    <font>
      <i/>
      <sz val="14"/>
      <name val="Arial"/>
      <family val="2"/>
    </font>
    <font>
      <sz val="18"/>
      <color theme="1" tint="0.499984740745262"/>
      <name val="Arial"/>
      <family val="2"/>
    </font>
    <font>
      <b/>
      <u/>
      <sz val="18"/>
      <name val="Arial"/>
      <family val="2"/>
    </font>
    <font>
      <sz val="18"/>
      <color theme="0" tint="-0.499984740745262"/>
      <name val="Arial"/>
      <family val="2"/>
    </font>
    <font>
      <sz val="14"/>
      <color theme="0" tint="-0.499984740745262"/>
      <name val="Arial"/>
      <family val="2"/>
    </font>
    <font>
      <sz val="14"/>
      <name val="Arial"/>
      <family val="2"/>
    </font>
    <font>
      <sz val="14"/>
      <color rgb="FFFF0000"/>
      <name val="Arial"/>
      <family val="2"/>
    </font>
    <font>
      <sz val="12"/>
      <color theme="1"/>
      <name val="Arial"/>
      <family val="2"/>
    </font>
    <font>
      <sz val="12"/>
      <color theme="0" tint="-0.499984740745262"/>
      <name val="Arial"/>
      <family val="2"/>
    </font>
    <font>
      <sz val="12"/>
      <name val="Arial"/>
      <family val="2"/>
    </font>
    <font>
      <sz val="12"/>
      <color rgb="FFFF0000"/>
      <name val="Arial"/>
      <family val="2"/>
    </font>
    <font>
      <b/>
      <sz val="18"/>
      <color indexed="81"/>
      <name val="Tahoma"/>
      <family val="2"/>
    </font>
    <font>
      <sz val="18"/>
      <color indexed="81"/>
      <name val="Tahoma"/>
      <family val="2"/>
    </font>
    <font>
      <u/>
      <sz val="26"/>
      <color theme="4"/>
      <name val="Calibri"/>
      <family val="2"/>
    </font>
    <font>
      <b/>
      <u/>
      <sz val="36"/>
      <color rgb="FF90713A"/>
      <name val="Calibri"/>
      <family val="2"/>
    </font>
    <font>
      <sz val="16"/>
      <color rgb="FF90713A"/>
      <name val="Calibri"/>
      <family val="2"/>
    </font>
    <font>
      <sz val="18"/>
      <color rgb="FFFF0000"/>
      <name val="Calibri"/>
      <family val="2"/>
      <scheme val="minor"/>
    </font>
    <font>
      <b/>
      <i/>
      <sz val="22"/>
      <color theme="4"/>
      <name val="Arial"/>
      <family val="2"/>
    </font>
    <font>
      <sz val="20"/>
      <color theme="4"/>
      <name val="Arial"/>
      <family val="2"/>
    </font>
    <font>
      <i/>
      <sz val="22"/>
      <color theme="4"/>
      <name val="Arial"/>
      <family val="2"/>
    </font>
    <font>
      <sz val="22"/>
      <color theme="4"/>
      <name val="Arial"/>
      <family val="2"/>
    </font>
    <font>
      <b/>
      <sz val="22"/>
      <color theme="4"/>
      <name val="Arial"/>
      <family val="2"/>
    </font>
    <font>
      <b/>
      <u/>
      <sz val="26"/>
      <color rgb="FFFF0000"/>
      <name val="Calibri"/>
      <family val="2"/>
    </font>
    <font>
      <b/>
      <sz val="26"/>
      <color rgb="FFFF0000"/>
      <name val="Calibri"/>
      <family val="2"/>
    </font>
    <font>
      <b/>
      <sz val="20"/>
      <color rgb="FFFF0000"/>
      <name val="Calibri"/>
      <family val="2"/>
    </font>
    <font>
      <b/>
      <i/>
      <sz val="22"/>
      <name val="Arial"/>
      <family val="2"/>
    </font>
    <font>
      <u/>
      <sz val="12"/>
      <color theme="10"/>
      <name val="Calibri"/>
      <family val="2"/>
      <scheme val="minor"/>
    </font>
    <font>
      <b/>
      <sz val="24"/>
      <color rgb="FFFF0000"/>
      <name val="Calibri"/>
      <family val="2"/>
    </font>
    <font>
      <b/>
      <sz val="48"/>
      <color theme="0" tint="-0.499984740745262"/>
      <name val="Arial"/>
      <family val="2"/>
    </font>
    <font>
      <b/>
      <sz val="9"/>
      <color rgb="FF000000"/>
      <name val="Tahoma"/>
      <family val="2"/>
    </font>
    <font>
      <sz val="9"/>
      <color rgb="FF000000"/>
      <name val="Tahoma"/>
      <family val="2"/>
    </font>
    <font>
      <b/>
      <sz val="22"/>
      <name val="Calibri"/>
      <family val="2"/>
    </font>
    <font>
      <b/>
      <u/>
      <sz val="22"/>
      <name val="Calibri"/>
      <family val="2"/>
    </font>
  </fonts>
  <fills count="10">
    <fill>
      <patternFill patternType="none"/>
    </fill>
    <fill>
      <patternFill patternType="gray125"/>
    </fill>
    <fill>
      <patternFill patternType="solid">
        <fgColor theme="0" tint="-0.14999847407452621"/>
        <bgColor theme="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DD9C4"/>
        <bgColor indexed="26"/>
      </patternFill>
    </fill>
    <fill>
      <patternFill patternType="solid">
        <fgColor rgb="FFC4BD97"/>
        <bgColor theme="4"/>
      </patternFill>
    </fill>
    <fill>
      <patternFill patternType="solid">
        <fgColor theme="2" tint="-9.9978637043366805E-2"/>
        <bgColor indexed="26"/>
      </patternFill>
    </fill>
    <fill>
      <patternFill patternType="solid">
        <fgColor theme="0"/>
        <bgColor indexed="26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</borders>
  <cellStyleXfs count="2">
    <xf numFmtId="0" fontId="0" fillId="0" borderId="0"/>
    <xf numFmtId="0" fontId="101" fillId="0" borderId="0" applyNumberFormat="0" applyFill="0" applyBorder="0" applyAlignment="0" applyProtection="0"/>
  </cellStyleXfs>
  <cellXfs count="224">
    <xf numFmtId="0" fontId="0" fillId="0" borderId="0" xfId="0"/>
    <xf numFmtId="0" fontId="0" fillId="0" borderId="0" xfId="0" applyBorder="1"/>
    <xf numFmtId="0" fontId="1" fillId="0" borderId="0" xfId="0" applyFont="1" applyBorder="1"/>
    <xf numFmtId="0" fontId="0" fillId="0" borderId="0" xfId="0" applyFont="1" applyBorder="1"/>
    <xf numFmtId="0" fontId="2" fillId="0" borderId="0" xfId="0" applyFont="1" applyBorder="1"/>
    <xf numFmtId="166" fontId="3" fillId="0" borderId="0" xfId="0" applyNumberFormat="1" applyFont="1" applyBorder="1"/>
    <xf numFmtId="0" fontId="4" fillId="0" borderId="0" xfId="0" applyFont="1" applyBorder="1"/>
    <xf numFmtId="10" fontId="4" fillId="0" borderId="0" xfId="0" applyNumberFormat="1" applyFont="1" applyBorder="1"/>
    <xf numFmtId="0" fontId="5" fillId="0" borderId="0" xfId="0" applyFont="1" applyBorder="1"/>
    <xf numFmtId="2" fontId="5" fillId="0" borderId="0" xfId="0" applyNumberFormat="1" applyFont="1" applyBorder="1"/>
    <xf numFmtId="2" fontId="6" fillId="0" borderId="0" xfId="0" applyNumberFormat="1" applyFont="1" applyBorder="1"/>
    <xf numFmtId="0" fontId="11" fillId="0" borderId="0" xfId="0" applyFont="1" applyAlignment="1">
      <alignment vertical="center"/>
    </xf>
    <xf numFmtId="0" fontId="12" fillId="0" borderId="0" xfId="0" applyFont="1" applyAlignment="1">
      <alignment vertical="center"/>
    </xf>
    <xf numFmtId="10" fontId="14" fillId="2" borderId="0" xfId="0" applyNumberFormat="1" applyFont="1" applyFill="1" applyBorder="1" applyAlignment="1">
      <alignment horizontal="center" vertical="center" wrapText="1"/>
    </xf>
    <xf numFmtId="0" fontId="15" fillId="2" borderId="0" xfId="0" applyFont="1" applyFill="1" applyBorder="1" applyAlignment="1">
      <alignment horizontal="center" vertical="center" wrapText="1"/>
    </xf>
    <xf numFmtId="0" fontId="5" fillId="2" borderId="0" xfId="0" applyFont="1" applyFill="1" applyBorder="1" applyAlignment="1">
      <alignment horizontal="center" vertical="center" wrapText="1"/>
    </xf>
    <xf numFmtId="0" fontId="6" fillId="0" borderId="0" xfId="0" applyFont="1" applyBorder="1"/>
    <xf numFmtId="0" fontId="16" fillId="0" borderId="0" xfId="0" applyFont="1" applyBorder="1"/>
    <xf numFmtId="0" fontId="17" fillId="0" borderId="0" xfId="0" applyFont="1" applyBorder="1"/>
    <xf numFmtId="0" fontId="18" fillId="0" borderId="1" xfId="0" applyFont="1" applyBorder="1" applyAlignment="1">
      <alignment horizontal="center" vertical="center" wrapText="1"/>
    </xf>
    <xf numFmtId="0" fontId="19" fillId="0" borderId="1" xfId="0" applyFont="1" applyBorder="1" applyAlignment="1">
      <alignment horizontal="center" vertical="center" shrinkToFit="1"/>
    </xf>
    <xf numFmtId="0" fontId="20" fillId="0" borderId="1" xfId="0" applyFont="1" applyBorder="1" applyAlignment="1">
      <alignment horizontal="center" vertical="center" wrapText="1"/>
    </xf>
    <xf numFmtId="0" fontId="21" fillId="0" borderId="1" xfId="0" applyFont="1" applyBorder="1" applyAlignment="1">
      <alignment horizontal="center" vertical="center"/>
    </xf>
    <xf numFmtId="166" fontId="22" fillId="0" borderId="1" xfId="0" applyNumberFormat="1" applyFont="1" applyBorder="1" applyAlignment="1">
      <alignment horizontal="center" vertical="center" shrinkToFit="1"/>
    </xf>
    <xf numFmtId="166" fontId="23" fillId="0" borderId="1" xfId="0" applyNumberFormat="1" applyFont="1" applyBorder="1" applyAlignment="1">
      <alignment horizontal="center" vertical="center" shrinkToFit="1"/>
    </xf>
    <xf numFmtId="0" fontId="24" fillId="0" borderId="1" xfId="0" applyFont="1" applyBorder="1" applyAlignment="1">
      <alignment horizontal="center" vertical="center" shrinkToFit="1"/>
    </xf>
    <xf numFmtId="165" fontId="25" fillId="0" borderId="1" xfId="0" applyNumberFormat="1" applyFont="1" applyFill="1" applyBorder="1" applyAlignment="1">
      <alignment horizontal="center" vertical="center" shrinkToFit="1"/>
    </xf>
    <xf numFmtId="10" fontId="26" fillId="0" borderId="0" xfId="0" applyNumberFormat="1" applyFont="1" applyBorder="1" applyAlignment="1">
      <alignment horizontal="center" vertical="center" shrinkToFit="1"/>
    </xf>
    <xf numFmtId="0" fontId="27" fillId="0" borderId="0" xfId="0" applyFont="1" applyBorder="1" applyAlignment="1">
      <alignment horizontal="center" vertical="center" shrinkToFit="1"/>
    </xf>
    <xf numFmtId="2" fontId="5" fillId="0" borderId="0" xfId="0" applyNumberFormat="1" applyFont="1" applyFill="1" applyBorder="1"/>
    <xf numFmtId="2" fontId="5" fillId="3" borderId="0" xfId="0" applyNumberFormat="1" applyFont="1" applyFill="1" applyBorder="1"/>
    <xf numFmtId="165" fontId="0" fillId="0" borderId="0" xfId="0" applyNumberFormat="1" applyBorder="1"/>
    <xf numFmtId="0" fontId="18" fillId="0" borderId="1" xfId="0" applyFont="1" applyFill="1" applyBorder="1" applyAlignment="1">
      <alignment horizontal="center" vertical="center" wrapText="1"/>
    </xf>
    <xf numFmtId="0" fontId="19" fillId="0" borderId="2" xfId="0" applyFont="1" applyBorder="1" applyAlignment="1">
      <alignment horizontal="center" vertical="center" shrinkToFit="1"/>
    </xf>
    <xf numFmtId="0" fontId="24" fillId="0" borderId="3" xfId="0" applyFont="1" applyBorder="1" applyAlignment="1">
      <alignment horizontal="center" vertical="center" shrinkToFit="1"/>
    </xf>
    <xf numFmtId="165" fontId="22" fillId="0" borderId="1" xfId="0" applyNumberFormat="1" applyFont="1" applyFill="1" applyBorder="1" applyAlignment="1">
      <alignment horizontal="center" vertical="center" shrinkToFit="1"/>
    </xf>
    <xf numFmtId="165" fontId="25" fillId="0" borderId="1" xfId="0" applyNumberFormat="1" applyFont="1" applyBorder="1" applyAlignment="1">
      <alignment horizontal="center" vertical="center" shrinkToFit="1"/>
    </xf>
    <xf numFmtId="0" fontId="30" fillId="0" borderId="1" xfId="0" applyFont="1" applyBorder="1" applyAlignment="1">
      <alignment horizontal="center" vertical="center" wrapText="1"/>
    </xf>
    <xf numFmtId="0" fontId="32" fillId="0" borderId="0" xfId="0" applyFont="1"/>
    <xf numFmtId="0" fontId="18" fillId="4" borderId="1" xfId="0" applyFont="1" applyFill="1" applyBorder="1" applyAlignment="1">
      <alignment horizontal="center" vertical="center" wrapText="1"/>
    </xf>
    <xf numFmtId="0" fontId="19" fillId="0" borderId="1" xfId="0" applyFont="1" applyFill="1" applyBorder="1" applyAlignment="1">
      <alignment horizontal="center" vertical="center" shrinkToFit="1"/>
    </xf>
    <xf numFmtId="0" fontId="20" fillId="0" borderId="1" xfId="0" applyFont="1" applyFill="1" applyBorder="1" applyAlignment="1">
      <alignment horizontal="center" vertical="center" wrapText="1"/>
    </xf>
    <xf numFmtId="0" fontId="18" fillId="0" borderId="2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horizontal="center" vertical="center" shrinkToFit="1"/>
    </xf>
    <xf numFmtId="0" fontId="20" fillId="0" borderId="2" xfId="0" applyFont="1" applyFill="1" applyBorder="1" applyAlignment="1">
      <alignment horizontal="center" vertical="center" wrapText="1"/>
    </xf>
    <xf numFmtId="0" fontId="21" fillId="0" borderId="2" xfId="0" applyFont="1" applyBorder="1" applyAlignment="1">
      <alignment horizontal="center" vertical="center"/>
    </xf>
    <xf numFmtId="166" fontId="22" fillId="0" borderId="2" xfId="0" applyNumberFormat="1" applyFont="1" applyBorder="1" applyAlignment="1">
      <alignment horizontal="center" vertical="center" shrinkToFit="1"/>
    </xf>
    <xf numFmtId="0" fontId="24" fillId="0" borderId="2" xfId="0" applyFont="1" applyFill="1" applyBorder="1" applyAlignment="1">
      <alignment horizontal="center" vertical="center" shrinkToFit="1"/>
    </xf>
    <xf numFmtId="165" fontId="25" fillId="0" borderId="2" xfId="0" applyNumberFormat="1" applyFont="1" applyFill="1" applyBorder="1" applyAlignment="1">
      <alignment horizontal="center" vertical="center" shrinkToFit="1"/>
    </xf>
    <xf numFmtId="0" fontId="18" fillId="0" borderId="4" xfId="0" applyFont="1" applyBorder="1" applyAlignment="1">
      <alignment horizontal="center" vertical="center" wrapText="1"/>
    </xf>
    <xf numFmtId="0" fontId="19" fillId="0" borderId="4" xfId="0" applyFont="1" applyBorder="1" applyAlignment="1">
      <alignment horizontal="center" vertical="center" shrinkToFit="1"/>
    </xf>
    <xf numFmtId="0" fontId="20" fillId="0" borderId="4" xfId="0" applyFont="1" applyBorder="1" applyAlignment="1">
      <alignment horizontal="center" vertical="center" wrapText="1"/>
    </xf>
    <xf numFmtId="0" fontId="21" fillId="0" borderId="4" xfId="0" applyFont="1" applyBorder="1" applyAlignment="1">
      <alignment horizontal="center" vertical="center"/>
    </xf>
    <xf numFmtId="166" fontId="22" fillId="0" borderId="4" xfId="0" applyNumberFormat="1" applyFont="1" applyBorder="1" applyAlignment="1">
      <alignment horizontal="center" vertical="center" shrinkToFit="1"/>
    </xf>
    <xf numFmtId="0" fontId="24" fillId="0" borderId="4" xfId="0" applyFont="1" applyBorder="1" applyAlignment="1">
      <alignment horizontal="center" vertical="center" shrinkToFit="1"/>
    </xf>
    <xf numFmtId="165" fontId="25" fillId="0" borderId="4" xfId="0" applyNumberFormat="1" applyFont="1" applyBorder="1" applyAlignment="1">
      <alignment horizontal="center" vertical="center" shrinkToFit="1"/>
    </xf>
    <xf numFmtId="0" fontId="18" fillId="0" borderId="5" xfId="0" applyFont="1" applyBorder="1" applyAlignment="1">
      <alignment horizontal="center" vertical="center" wrapText="1"/>
    </xf>
    <xf numFmtId="0" fontId="19" fillId="0" borderId="5" xfId="0" applyFont="1" applyBorder="1" applyAlignment="1">
      <alignment horizontal="center" vertical="center" shrinkToFit="1"/>
    </xf>
    <xf numFmtId="0" fontId="20" fillId="0" borderId="5" xfId="0" applyFont="1" applyBorder="1" applyAlignment="1">
      <alignment horizontal="center" vertical="center" wrapText="1"/>
    </xf>
    <xf numFmtId="0" fontId="21" fillId="0" borderId="5" xfId="0" applyFont="1" applyBorder="1" applyAlignment="1">
      <alignment horizontal="center" vertical="center"/>
    </xf>
    <xf numFmtId="166" fontId="22" fillId="0" borderId="5" xfId="0" applyNumberFormat="1" applyFont="1" applyBorder="1" applyAlignment="1">
      <alignment horizontal="center" vertical="center" shrinkToFit="1"/>
    </xf>
    <xf numFmtId="0" fontId="24" fillId="0" borderId="5" xfId="0" applyFont="1" applyBorder="1" applyAlignment="1">
      <alignment horizontal="center" vertical="center" shrinkToFit="1"/>
    </xf>
    <xf numFmtId="165" fontId="25" fillId="0" borderId="5" xfId="0" applyNumberFormat="1" applyFont="1" applyBorder="1" applyAlignment="1">
      <alignment horizontal="center" vertical="center" shrinkToFit="1"/>
    </xf>
    <xf numFmtId="0" fontId="35" fillId="0" borderId="0" xfId="0" applyFont="1"/>
    <xf numFmtId="0" fontId="36" fillId="0" borderId="0" xfId="0" applyFont="1" applyBorder="1"/>
    <xf numFmtId="0" fontId="37" fillId="0" borderId="0" xfId="0" applyFont="1" applyBorder="1"/>
    <xf numFmtId="0" fontId="38" fillId="0" borderId="0" xfId="0" applyFont="1" applyBorder="1"/>
    <xf numFmtId="166" fontId="39" fillId="0" borderId="0" xfId="0" applyNumberFormat="1" applyFont="1" applyBorder="1"/>
    <xf numFmtId="2" fontId="0" fillId="0" borderId="0" xfId="0" applyNumberFormat="1" applyBorder="1"/>
    <xf numFmtId="0" fontId="41" fillId="0" borderId="0" xfId="0" applyFont="1" applyBorder="1"/>
    <xf numFmtId="0" fontId="42" fillId="0" borderId="0" xfId="0" applyFont="1" applyBorder="1"/>
    <xf numFmtId="0" fontId="19" fillId="0" borderId="0" xfId="0" applyFont="1" applyBorder="1"/>
    <xf numFmtId="0" fontId="43" fillId="0" borderId="0" xfId="0" applyFont="1" applyBorder="1"/>
    <xf numFmtId="0" fontId="44" fillId="0" borderId="0" xfId="0" applyFont="1" applyBorder="1"/>
    <xf numFmtId="0" fontId="45" fillId="0" borderId="0" xfId="0" applyFont="1" applyBorder="1"/>
    <xf numFmtId="0" fontId="46" fillId="0" borderId="0" xfId="0" applyFont="1" applyBorder="1"/>
    <xf numFmtId="0" fontId="47" fillId="0" borderId="0" xfId="0" applyFont="1" applyBorder="1"/>
    <xf numFmtId="166" fontId="48" fillId="0" borderId="0" xfId="0" applyNumberFormat="1" applyFont="1" applyBorder="1"/>
    <xf numFmtId="0" fontId="49" fillId="0" borderId="0" xfId="0" applyNumberFormat="1" applyFont="1" applyBorder="1" applyAlignment="1">
      <alignment horizontal="center"/>
    </xf>
    <xf numFmtId="0" fontId="50" fillId="0" borderId="0" xfId="0" applyFont="1" applyBorder="1"/>
    <xf numFmtId="10" fontId="50" fillId="0" borderId="0" xfId="0" applyNumberFormat="1" applyFont="1" applyBorder="1"/>
    <xf numFmtId="2" fontId="51" fillId="0" borderId="0" xfId="0" applyNumberFormat="1" applyFont="1" applyBorder="1"/>
    <xf numFmtId="0" fontId="52" fillId="0" borderId="0" xfId="0" applyFont="1" applyBorder="1"/>
    <xf numFmtId="0" fontId="31" fillId="0" borderId="0" xfId="0" applyFont="1" applyBorder="1"/>
    <xf numFmtId="0" fontId="53" fillId="0" borderId="0" xfId="0" applyFont="1" applyFill="1" applyBorder="1" applyAlignment="1">
      <alignment horizontal="center" vertical="center" shrinkToFit="1"/>
    </xf>
    <xf numFmtId="0" fontId="56" fillId="0" borderId="0" xfId="0" applyFont="1" applyFill="1" applyBorder="1" applyAlignment="1">
      <alignment vertical="center" wrapText="1"/>
    </xf>
    <xf numFmtId="165" fontId="5" fillId="0" borderId="0" xfId="0" applyNumberFormat="1" applyFont="1" applyBorder="1"/>
    <xf numFmtId="0" fontId="55" fillId="0" borderId="0" xfId="0" applyFont="1" applyFill="1" applyBorder="1" applyAlignment="1">
      <alignment horizontal="center" vertical="center" wrapText="1"/>
    </xf>
    <xf numFmtId="0" fontId="55" fillId="0" borderId="0" xfId="0" applyFont="1" applyFill="1" applyBorder="1" applyAlignment="1">
      <alignment horizontal="center" vertical="center" shrinkToFit="1"/>
    </xf>
    <xf numFmtId="0" fontId="56" fillId="0" borderId="0" xfId="0" applyFont="1" applyFill="1" applyBorder="1" applyAlignment="1">
      <alignment horizontal="center" vertical="center" wrapText="1"/>
    </xf>
    <xf numFmtId="0" fontId="57" fillId="0" borderId="0" xfId="0" applyFont="1" applyFill="1" applyBorder="1" applyAlignment="1">
      <alignment horizontal="right"/>
    </xf>
    <xf numFmtId="0" fontId="26" fillId="0" borderId="0" xfId="0" applyFont="1" applyFill="1" applyBorder="1" applyAlignment="1">
      <alignment horizontal="center" vertical="center" shrinkToFit="1"/>
    </xf>
    <xf numFmtId="0" fontId="58" fillId="0" borderId="0" xfId="0" applyFont="1" applyFill="1" applyBorder="1" applyAlignment="1">
      <alignment horizontal="center" vertical="center"/>
    </xf>
    <xf numFmtId="0" fontId="59" fillId="0" borderId="0" xfId="0" applyFont="1" applyFill="1" applyBorder="1" applyAlignment="1">
      <alignment horizontal="center" vertical="center" wrapText="1"/>
    </xf>
    <xf numFmtId="0" fontId="60" fillId="0" borderId="0" xfId="0" applyFont="1" applyFill="1" applyBorder="1"/>
    <xf numFmtId="0" fontId="5" fillId="0" borderId="0" xfId="0" applyFont="1" applyFill="1" applyBorder="1"/>
    <xf numFmtId="0" fontId="61" fillId="0" borderId="0" xfId="0" applyFont="1" applyBorder="1" applyAlignment="1" applyProtection="1">
      <alignment horizontal="right"/>
      <protection locked="0"/>
    </xf>
    <xf numFmtId="0" fontId="62" fillId="0" borderId="0" xfId="0" applyFont="1" applyFill="1" applyBorder="1" applyAlignment="1" applyProtection="1">
      <alignment wrapText="1"/>
      <protection locked="0"/>
    </xf>
    <xf numFmtId="0" fontId="63" fillId="0" borderId="0" xfId="0" applyFont="1" applyFill="1" applyBorder="1" applyAlignment="1" applyProtection="1">
      <alignment wrapText="1"/>
      <protection locked="0"/>
    </xf>
    <xf numFmtId="0" fontId="64" fillId="0" borderId="0" xfId="0" applyFont="1" applyFill="1" applyBorder="1" applyAlignment="1" applyProtection="1">
      <alignment horizontal="left" wrapText="1"/>
      <protection locked="0"/>
    </xf>
    <xf numFmtId="0" fontId="65" fillId="0" borderId="0" xfId="0" applyFont="1" applyBorder="1"/>
    <xf numFmtId="0" fontId="5" fillId="0" borderId="1" xfId="0" applyFont="1" applyFill="1" applyBorder="1" applyAlignment="1">
      <alignment horizontal="center" vertical="center" wrapText="1"/>
    </xf>
    <xf numFmtId="0" fontId="66" fillId="0" borderId="1" xfId="0" applyFont="1" applyFill="1" applyBorder="1" applyAlignment="1" applyProtection="1">
      <alignment horizontal="left"/>
    </xf>
    <xf numFmtId="4" fontId="59" fillId="0" borderId="0" xfId="0" applyNumberFormat="1" applyFont="1" applyFill="1" applyBorder="1" applyAlignment="1" applyProtection="1">
      <alignment horizontal="right"/>
      <protection locked="0"/>
    </xf>
    <xf numFmtId="0" fontId="60" fillId="0" borderId="0" xfId="0" applyFont="1" applyBorder="1"/>
    <xf numFmtId="0" fontId="67" fillId="0" borderId="0" xfId="0" applyFont="1" applyFill="1" applyBorder="1" applyAlignment="1" applyProtection="1">
      <alignment horizontal="left" wrapText="1"/>
      <protection locked="0"/>
    </xf>
    <xf numFmtId="0" fontId="68" fillId="0" borderId="13" xfId="0" applyFont="1" applyFill="1" applyBorder="1" applyAlignment="1" applyProtection="1">
      <alignment horizontal="left" vertical="center" wrapText="1"/>
    </xf>
    <xf numFmtId="0" fontId="72" fillId="0" borderId="0" xfId="0" applyFont="1" applyBorder="1" applyAlignment="1">
      <alignment wrapText="1"/>
    </xf>
    <xf numFmtId="0" fontId="65" fillId="0" borderId="0" xfId="0" applyFont="1" applyFill="1" applyBorder="1" applyAlignment="1">
      <alignment wrapText="1"/>
    </xf>
    <xf numFmtId="0" fontId="74" fillId="0" borderId="0" xfId="0" applyFont="1" applyFill="1" applyBorder="1" applyAlignment="1" applyProtection="1">
      <alignment horizontal="center"/>
      <protection locked="0"/>
    </xf>
    <xf numFmtId="0" fontId="73" fillId="0" borderId="14" xfId="0" applyFont="1" applyFill="1" applyBorder="1" applyAlignment="1" applyProtection="1">
      <alignment horizontal="left"/>
    </xf>
    <xf numFmtId="0" fontId="75" fillId="0" borderId="0" xfId="0" applyFont="1" applyFill="1" applyBorder="1" applyAlignment="1" applyProtection="1">
      <alignment horizontal="center" wrapText="1"/>
      <protection locked="0"/>
    </xf>
    <xf numFmtId="0" fontId="73" fillId="0" borderId="18" xfId="0" applyFont="1" applyFill="1" applyBorder="1" applyAlignment="1" applyProtection="1">
      <alignment horizontal="right"/>
    </xf>
    <xf numFmtId="0" fontId="73" fillId="0" borderId="18" xfId="0" applyFont="1" applyFill="1" applyBorder="1" applyAlignment="1" applyProtection="1">
      <alignment horizontal="left"/>
    </xf>
    <xf numFmtId="0" fontId="59" fillId="0" borderId="13" xfId="0" applyFont="1" applyFill="1" applyBorder="1" applyAlignment="1" applyProtection="1">
      <alignment horizontal="left" vertical="center" wrapText="1"/>
    </xf>
    <xf numFmtId="0" fontId="73" fillId="0" borderId="16" xfId="0" applyFont="1" applyFill="1" applyBorder="1" applyAlignment="1" applyProtection="1">
      <alignment horizontal="left"/>
    </xf>
    <xf numFmtId="0" fontId="62" fillId="0" borderId="13" xfId="0" applyFont="1" applyFill="1" applyBorder="1" applyAlignment="1" applyProtection="1">
      <alignment horizontal="left" vertical="center" wrapText="1"/>
    </xf>
    <xf numFmtId="0" fontId="76" fillId="0" borderId="0" xfId="0" applyFont="1" applyFill="1" applyBorder="1" applyAlignment="1" applyProtection="1">
      <alignment horizontal="right"/>
    </xf>
    <xf numFmtId="0" fontId="67" fillId="0" borderId="0" xfId="0" applyFont="1" applyFill="1" applyBorder="1" applyAlignment="1" applyProtection="1">
      <alignment horizontal="center" wrapText="1"/>
      <protection locked="0"/>
    </xf>
    <xf numFmtId="0" fontId="63" fillId="0" borderId="0" xfId="0" applyFont="1" applyFill="1" applyBorder="1" applyAlignment="1" applyProtection="1">
      <alignment horizontal="left" wrapText="1"/>
      <protection locked="0"/>
    </xf>
    <xf numFmtId="0" fontId="65" fillId="0" borderId="0" xfId="0" applyFont="1" applyFill="1" applyBorder="1"/>
    <xf numFmtId="0" fontId="77" fillId="0" borderId="0" xfId="0" applyFont="1" applyFill="1" applyBorder="1" applyAlignment="1" applyProtection="1">
      <alignment horizontal="center" wrapText="1"/>
      <protection locked="0"/>
    </xf>
    <xf numFmtId="0" fontId="73" fillId="0" borderId="3" xfId="0" applyFont="1" applyFill="1" applyBorder="1" applyAlignment="1" applyProtection="1">
      <alignment horizontal="left" vertical="center" wrapText="1"/>
    </xf>
    <xf numFmtId="166" fontId="73" fillId="0" borderId="0" xfId="0" applyNumberFormat="1" applyFont="1" applyBorder="1"/>
    <xf numFmtId="0" fontId="78" fillId="0" borderId="0" xfId="0" applyFont="1" applyBorder="1"/>
    <xf numFmtId="0" fontId="34" fillId="0" borderId="0" xfId="0" applyFont="1" applyFill="1" applyBorder="1"/>
    <xf numFmtId="10" fontId="65" fillId="0" borderId="0" xfId="0" applyNumberFormat="1" applyFont="1" applyBorder="1"/>
    <xf numFmtId="0" fontId="34" fillId="0" borderId="0" xfId="0" applyFont="1" applyBorder="1"/>
    <xf numFmtId="0" fontId="79" fillId="0" borderId="0" xfId="0" applyFont="1" applyBorder="1"/>
    <xf numFmtId="0" fontId="80" fillId="0" borderId="0" xfId="0" applyFont="1" applyBorder="1"/>
    <xf numFmtId="166" fontId="81" fillId="0" borderId="0" xfId="0" applyNumberFormat="1" applyFont="1" applyBorder="1"/>
    <xf numFmtId="0" fontId="82" fillId="0" borderId="0" xfId="0" applyFont="1" applyBorder="1"/>
    <xf numFmtId="0" fontId="83" fillId="0" borderId="0" xfId="0" applyFont="1" applyBorder="1"/>
    <xf numFmtId="0" fontId="84" fillId="0" borderId="0" xfId="0" applyFont="1" applyBorder="1"/>
    <xf numFmtId="166" fontId="85" fillId="0" borderId="0" xfId="0" applyNumberFormat="1" applyFont="1" applyBorder="1"/>
    <xf numFmtId="0" fontId="25" fillId="5" borderId="1" xfId="0" applyFont="1" applyFill="1" applyBorder="1" applyAlignment="1" applyProtection="1">
      <alignment horizontal="center" vertical="center" shrinkToFit="1"/>
      <protection locked="0"/>
    </xf>
    <xf numFmtId="0" fontId="13" fillId="7" borderId="1" xfId="0" applyFont="1" applyFill="1" applyBorder="1" applyAlignment="1">
      <alignment horizontal="center" vertical="center" wrapText="1"/>
    </xf>
    <xf numFmtId="166" fontId="13" fillId="7" borderId="1" xfId="0" applyNumberFormat="1" applyFont="1" applyFill="1" applyBorder="1" applyAlignment="1">
      <alignment horizontal="center" vertical="center" wrapText="1"/>
    </xf>
    <xf numFmtId="164" fontId="91" fillId="0" borderId="0" xfId="0" applyNumberFormat="1" applyFont="1" applyBorder="1"/>
    <xf numFmtId="0" fontId="93" fillId="5" borderId="1" xfId="0" applyFont="1" applyFill="1" applyBorder="1" applyAlignment="1" applyProtection="1">
      <alignment horizontal="center" vertical="center"/>
      <protection locked="0"/>
    </xf>
    <xf numFmtId="14" fontId="93" fillId="5" borderId="13" xfId="0" applyNumberFormat="1" applyFont="1" applyFill="1" applyBorder="1" applyAlignment="1" applyProtection="1">
      <alignment horizontal="center"/>
      <protection locked="0"/>
    </xf>
    <xf numFmtId="4" fontId="96" fillId="5" borderId="1" xfId="0" applyNumberFormat="1" applyFont="1" applyFill="1" applyBorder="1" applyAlignment="1" applyProtection="1"/>
    <xf numFmtId="166" fontId="0" fillId="0" borderId="0" xfId="0" applyNumberFormat="1" applyBorder="1"/>
    <xf numFmtId="2" fontId="27" fillId="0" borderId="0" xfId="0" applyNumberFormat="1" applyFont="1" applyBorder="1" applyAlignment="1">
      <alignment horizontal="center" vertical="center" shrinkToFit="1"/>
    </xf>
    <xf numFmtId="0" fontId="103" fillId="0" borderId="1" xfId="0" applyFont="1" applyBorder="1" applyAlignment="1">
      <alignment horizontal="center" vertical="center" shrinkToFit="1"/>
    </xf>
    <xf numFmtId="0" fontId="73" fillId="0" borderId="13" xfId="0" applyFont="1" applyFill="1" applyBorder="1" applyAlignment="1" applyProtection="1">
      <alignment horizontal="left" vertical="center" wrapText="1"/>
    </xf>
    <xf numFmtId="0" fontId="24" fillId="0" borderId="0" xfId="0" applyFont="1" applyBorder="1" applyAlignment="1">
      <alignment horizontal="center" vertical="center" shrinkToFit="1"/>
    </xf>
    <xf numFmtId="0" fontId="26" fillId="4" borderId="0" xfId="0" applyFont="1" applyFill="1" applyBorder="1" applyAlignment="1">
      <alignment horizontal="center" vertical="center" shrinkToFit="1"/>
    </xf>
    <xf numFmtId="0" fontId="5" fillId="4" borderId="0" xfId="0" applyFont="1" applyFill="1" applyBorder="1"/>
    <xf numFmtId="0" fontId="58" fillId="4" borderId="0" xfId="0" applyFont="1" applyFill="1" applyBorder="1" applyAlignment="1">
      <alignment horizontal="center" vertical="center"/>
    </xf>
    <xf numFmtId="0" fontId="59" fillId="4" borderId="0" xfId="0" applyFont="1" applyFill="1" applyBorder="1" applyAlignment="1">
      <alignment horizontal="center" vertical="center" wrapText="1"/>
    </xf>
    <xf numFmtId="0" fontId="60" fillId="4" borderId="0" xfId="0" applyFont="1" applyFill="1" applyBorder="1"/>
    <xf numFmtId="0" fontId="61" fillId="4" borderId="0" xfId="0" applyFont="1" applyFill="1" applyBorder="1" applyAlignment="1" applyProtection="1">
      <alignment horizontal="right"/>
      <protection locked="0"/>
    </xf>
    <xf numFmtId="0" fontId="93" fillId="4" borderId="0" xfId="0" applyFont="1" applyFill="1" applyBorder="1" applyAlignment="1" applyProtection="1">
      <alignment horizontal="center" vertical="center"/>
      <protection locked="0"/>
    </xf>
    <xf numFmtId="0" fontId="62" fillId="4" borderId="0" xfId="0" applyFont="1" applyFill="1" applyBorder="1" applyAlignment="1" applyProtection="1">
      <alignment wrapText="1"/>
      <protection locked="0"/>
    </xf>
    <xf numFmtId="0" fontId="66" fillId="4" borderId="0" xfId="0" applyFont="1" applyFill="1" applyBorder="1" applyAlignment="1" applyProtection="1">
      <alignment horizontal="left"/>
    </xf>
    <xf numFmtId="4" fontId="59" fillId="4" borderId="0" xfId="0" applyNumberFormat="1" applyFont="1" applyFill="1" applyBorder="1" applyAlignment="1" applyProtection="1">
      <alignment horizontal="right"/>
      <protection locked="0"/>
    </xf>
    <xf numFmtId="14" fontId="93" fillId="4" borderId="0" xfId="0" applyNumberFormat="1" applyFont="1" applyFill="1" applyBorder="1" applyAlignment="1" applyProtection="1">
      <alignment horizontal="center"/>
      <protection locked="0"/>
    </xf>
    <xf numFmtId="4" fontId="96" fillId="4" borderId="0" xfId="0" applyNumberFormat="1" applyFont="1" applyFill="1" applyBorder="1" applyAlignment="1" applyProtection="1"/>
    <xf numFmtId="0" fontId="68" fillId="4" borderId="0" xfId="0" applyFont="1" applyFill="1" applyBorder="1" applyAlignment="1" applyProtection="1">
      <alignment horizontal="left" vertical="center" wrapText="1"/>
    </xf>
    <xf numFmtId="0" fontId="74" fillId="4" borderId="0" xfId="0" applyFont="1" applyFill="1" applyBorder="1" applyAlignment="1" applyProtection="1">
      <alignment horizontal="center"/>
      <protection locked="0"/>
    </xf>
    <xf numFmtId="0" fontId="73" fillId="4" borderId="0" xfId="0" applyFont="1" applyFill="1" applyBorder="1" applyAlignment="1" applyProtection="1">
      <alignment horizontal="left"/>
    </xf>
    <xf numFmtId="0" fontId="73" fillId="4" borderId="0" xfId="0" applyFont="1" applyFill="1" applyBorder="1" applyAlignment="1" applyProtection="1">
      <alignment horizontal="left" vertical="center" wrapText="1"/>
    </xf>
    <xf numFmtId="0" fontId="59" fillId="4" borderId="0" xfId="0" applyFont="1" applyFill="1" applyBorder="1" applyAlignment="1" applyProtection="1">
      <alignment horizontal="left" vertical="center" wrapText="1"/>
    </xf>
    <xf numFmtId="0" fontId="62" fillId="4" borderId="0" xfId="0" applyFont="1" applyFill="1" applyBorder="1" applyAlignment="1" applyProtection="1">
      <alignment horizontal="left" vertical="center" wrapText="1"/>
    </xf>
    <xf numFmtId="0" fontId="76" fillId="4" borderId="0" xfId="0" applyFont="1" applyFill="1" applyBorder="1" applyAlignment="1" applyProtection="1">
      <alignment horizontal="right"/>
    </xf>
    <xf numFmtId="0" fontId="67" fillId="4" borderId="0" xfId="0" applyFont="1" applyFill="1" applyBorder="1" applyAlignment="1" applyProtection="1">
      <alignment horizontal="center" wrapText="1"/>
      <protection locked="0"/>
    </xf>
    <xf numFmtId="0" fontId="17" fillId="4" borderId="0" xfId="0" applyFont="1" applyFill="1" applyBorder="1"/>
    <xf numFmtId="166" fontId="73" fillId="4" borderId="0" xfId="0" applyNumberFormat="1" applyFont="1" applyFill="1" applyBorder="1"/>
    <xf numFmtId="0" fontId="78" fillId="4" borderId="0" xfId="0" applyFont="1" applyFill="1" applyBorder="1"/>
    <xf numFmtId="0" fontId="79" fillId="4" borderId="0" xfId="0" applyFont="1" applyFill="1" applyBorder="1"/>
    <xf numFmtId="0" fontId="34" fillId="4" borderId="0" xfId="0" applyFont="1" applyFill="1" applyBorder="1"/>
    <xf numFmtId="0" fontId="80" fillId="4" borderId="0" xfId="0" applyFont="1" applyFill="1" applyBorder="1"/>
    <xf numFmtId="166" fontId="81" fillId="4" borderId="0" xfId="0" applyNumberFormat="1" applyFont="1" applyFill="1" applyBorder="1"/>
    <xf numFmtId="0" fontId="54" fillId="4" borderId="0" xfId="0" applyFont="1" applyFill="1" applyBorder="1" applyAlignment="1">
      <alignment horizontal="center" vertical="center" wrapText="1"/>
    </xf>
    <xf numFmtId="0" fontId="56" fillId="4" borderId="0" xfId="0" applyFont="1" applyFill="1" applyBorder="1" applyAlignment="1">
      <alignment horizontal="center" vertical="center" wrapText="1"/>
    </xf>
    <xf numFmtId="0" fontId="100" fillId="9" borderId="0" xfId="0" applyFont="1" applyFill="1" applyBorder="1" applyAlignment="1" applyProtection="1">
      <alignment horizontal="center"/>
      <protection locked="0"/>
    </xf>
    <xf numFmtId="0" fontId="101" fillId="9" borderId="0" xfId="1" applyFill="1" applyBorder="1" applyAlignment="1" applyProtection="1">
      <alignment horizontal="center"/>
      <protection locked="0"/>
    </xf>
    <xf numFmtId="0" fontId="40" fillId="9" borderId="0" xfId="0" applyFont="1" applyFill="1" applyBorder="1" applyAlignment="1" applyProtection="1">
      <alignment horizontal="center" wrapText="1"/>
      <protection locked="0"/>
    </xf>
    <xf numFmtId="14" fontId="95" fillId="9" borderId="0" xfId="0" applyNumberFormat="1" applyFont="1" applyFill="1" applyBorder="1" applyAlignment="1" applyProtection="1">
      <alignment horizontal="center" wrapText="1"/>
      <protection locked="0"/>
    </xf>
    <xf numFmtId="0" fontId="95" fillId="9" borderId="0" xfId="0" applyFont="1" applyFill="1" applyBorder="1" applyAlignment="1" applyProtection="1">
      <alignment horizontal="center" wrapText="1"/>
      <protection locked="0"/>
    </xf>
    <xf numFmtId="4" fontId="59" fillId="4" borderId="0" xfId="0" applyNumberFormat="1" applyFont="1" applyFill="1" applyBorder="1" applyAlignment="1" applyProtection="1">
      <alignment horizontal="center"/>
    </xf>
    <xf numFmtId="0" fontId="69" fillId="4" borderId="0" xfId="0" applyFont="1" applyFill="1" applyBorder="1" applyAlignment="1">
      <alignment wrapText="1"/>
    </xf>
    <xf numFmtId="0" fontId="94" fillId="9" borderId="0" xfId="0" applyFont="1" applyFill="1" applyBorder="1" applyAlignment="1" applyProtection="1">
      <alignment horizontal="center" wrapText="1"/>
      <protection locked="0"/>
    </xf>
    <xf numFmtId="0" fontId="0" fillId="4" borderId="0" xfId="0" applyFill="1" applyBorder="1" applyAlignment="1">
      <alignment horizontal="center"/>
    </xf>
    <xf numFmtId="0" fontId="92" fillId="9" borderId="0" xfId="0" applyFont="1" applyFill="1" applyBorder="1" applyAlignment="1" applyProtection="1">
      <alignment horizontal="center"/>
      <protection locked="0"/>
    </xf>
    <xf numFmtId="0" fontId="73" fillId="4" borderId="0" xfId="0" applyFont="1" applyFill="1" applyBorder="1" applyAlignment="1" applyProtection="1">
      <alignment horizontal="left" vertical="center" wrapText="1"/>
    </xf>
    <xf numFmtId="0" fontId="92" fillId="6" borderId="10" xfId="0" applyFont="1" applyFill="1" applyBorder="1" applyAlignment="1" applyProtection="1">
      <alignment horizontal="center"/>
      <protection locked="0"/>
    </xf>
    <xf numFmtId="0" fontId="92" fillId="6" borderId="12" xfId="0" applyFont="1" applyFill="1" applyBorder="1" applyAlignment="1" applyProtection="1">
      <alignment horizontal="center"/>
      <protection locked="0"/>
    </xf>
    <xf numFmtId="0" fontId="94" fillId="6" borderId="16" xfId="0" applyFont="1" applyFill="1" applyBorder="1" applyAlignment="1" applyProtection="1">
      <alignment horizontal="center" wrapText="1"/>
      <protection locked="0"/>
    </xf>
    <xf numFmtId="0" fontId="94" fillId="6" borderId="19" xfId="0" applyFont="1" applyFill="1" applyBorder="1" applyAlignment="1" applyProtection="1">
      <alignment horizontal="center" wrapText="1"/>
      <protection locked="0"/>
    </xf>
    <xf numFmtId="0" fontId="94" fillId="6" borderId="17" xfId="0" applyFont="1" applyFill="1" applyBorder="1" applyAlignment="1" applyProtection="1">
      <alignment horizontal="center" wrapText="1"/>
      <protection locked="0"/>
    </xf>
    <xf numFmtId="0" fontId="100" fillId="8" borderId="10" xfId="0" applyFont="1" applyFill="1" applyBorder="1" applyAlignment="1" applyProtection="1">
      <alignment horizontal="center"/>
      <protection locked="0"/>
    </xf>
    <xf numFmtId="0" fontId="100" fillId="8" borderId="12" xfId="0" applyFont="1" applyFill="1" applyBorder="1" applyAlignment="1" applyProtection="1">
      <alignment horizontal="center"/>
      <protection locked="0"/>
    </xf>
    <xf numFmtId="0" fontId="101" fillId="8" borderId="10" xfId="1" applyFill="1" applyBorder="1" applyAlignment="1" applyProtection="1">
      <alignment horizontal="center"/>
      <protection locked="0"/>
    </xf>
    <xf numFmtId="0" fontId="101" fillId="8" borderId="12" xfId="1" applyFill="1" applyBorder="1" applyAlignment="1" applyProtection="1">
      <alignment horizontal="center"/>
      <protection locked="0"/>
    </xf>
    <xf numFmtId="0" fontId="0" fillId="0" borderId="12" xfId="0" applyBorder="1" applyAlignment="1">
      <alignment horizontal="center"/>
    </xf>
    <xf numFmtId="0" fontId="73" fillId="0" borderId="13" xfId="0" applyFont="1" applyFill="1" applyBorder="1" applyAlignment="1" applyProtection="1">
      <alignment horizontal="left" vertical="center" wrapText="1"/>
    </xf>
    <xf numFmtId="0" fontId="94" fillId="6" borderId="10" xfId="0" applyFont="1" applyFill="1" applyBorder="1" applyAlignment="1" applyProtection="1">
      <alignment horizontal="center" wrapText="1"/>
      <protection locked="0"/>
    </xf>
    <xf numFmtId="0" fontId="94" fillId="6" borderId="11" xfId="0" applyFont="1" applyFill="1" applyBorder="1" applyAlignment="1" applyProtection="1">
      <alignment horizontal="center" wrapText="1"/>
      <protection locked="0"/>
    </xf>
    <xf numFmtId="0" fontId="94" fillId="6" borderId="12" xfId="0" applyFont="1" applyFill="1" applyBorder="1" applyAlignment="1" applyProtection="1">
      <alignment horizontal="center" wrapText="1"/>
      <protection locked="0"/>
    </xf>
    <xf numFmtId="0" fontId="7" fillId="0" borderId="0" xfId="0" applyFont="1" applyAlignment="1">
      <alignment horizontal="center" vertical="center" wrapText="1"/>
    </xf>
    <xf numFmtId="0" fontId="18" fillId="0" borderId="6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165" fontId="40" fillId="0" borderId="7" xfId="0" applyNumberFormat="1" applyFont="1" applyFill="1" applyBorder="1" applyAlignment="1">
      <alignment horizontal="center" vertical="center" shrinkToFit="1"/>
    </xf>
    <xf numFmtId="165" fontId="40" fillId="0" borderId="9" xfId="0" applyNumberFormat="1" applyFont="1" applyFill="1" applyBorder="1" applyAlignment="1">
      <alignment horizontal="center" vertical="center" shrinkToFit="1"/>
    </xf>
    <xf numFmtId="0" fontId="54" fillId="4" borderId="10" xfId="0" applyFont="1" applyFill="1" applyBorder="1" applyAlignment="1">
      <alignment horizontal="center" vertical="center" wrapText="1"/>
    </xf>
    <xf numFmtId="0" fontId="54" fillId="4" borderId="11" xfId="0" applyFont="1" applyFill="1" applyBorder="1" applyAlignment="1">
      <alignment horizontal="center" vertical="center" wrapText="1"/>
    </xf>
    <xf numFmtId="0" fontId="56" fillId="4" borderId="10" xfId="0" applyFont="1" applyFill="1" applyBorder="1" applyAlignment="1">
      <alignment horizontal="center" vertical="center" wrapText="1"/>
    </xf>
    <xf numFmtId="0" fontId="56" fillId="4" borderId="12" xfId="0" applyFont="1" applyFill="1" applyBorder="1" applyAlignment="1">
      <alignment horizontal="center" vertical="center" wrapText="1"/>
    </xf>
    <xf numFmtId="0" fontId="40" fillId="6" borderId="10" xfId="0" applyFont="1" applyFill="1" applyBorder="1" applyAlignment="1" applyProtection="1">
      <alignment horizontal="center" wrapText="1"/>
      <protection locked="0"/>
    </xf>
    <xf numFmtId="0" fontId="40" fillId="6" borderId="11" xfId="0" applyFont="1" applyFill="1" applyBorder="1" applyAlignment="1" applyProtection="1">
      <alignment horizontal="center" wrapText="1"/>
      <protection locked="0"/>
    </xf>
    <xf numFmtId="0" fontId="40" fillId="6" borderId="12" xfId="0" applyFont="1" applyFill="1" applyBorder="1" applyAlignment="1" applyProtection="1">
      <alignment horizontal="center" wrapText="1"/>
      <protection locked="0"/>
    </xf>
    <xf numFmtId="14" fontId="95" fillId="6" borderId="10" xfId="0" applyNumberFormat="1" applyFont="1" applyFill="1" applyBorder="1" applyAlignment="1" applyProtection="1">
      <alignment horizontal="center" wrapText="1"/>
      <protection locked="0"/>
    </xf>
    <xf numFmtId="0" fontId="95" fillId="6" borderId="12" xfId="0" applyFont="1" applyFill="1" applyBorder="1" applyAlignment="1" applyProtection="1">
      <alignment horizontal="center" wrapText="1"/>
      <protection locked="0"/>
    </xf>
    <xf numFmtId="4" fontId="59" fillId="0" borderId="10" xfId="0" applyNumberFormat="1" applyFont="1" applyFill="1" applyBorder="1" applyAlignment="1" applyProtection="1">
      <alignment horizontal="center"/>
    </xf>
    <xf numFmtId="4" fontId="59" fillId="0" borderId="11" xfId="0" applyNumberFormat="1" applyFont="1" applyFill="1" applyBorder="1" applyAlignment="1" applyProtection="1">
      <alignment horizontal="center"/>
    </xf>
    <xf numFmtId="0" fontId="69" fillId="0" borderId="10" xfId="0" applyFont="1" applyBorder="1" applyAlignment="1">
      <alignment wrapText="1"/>
    </xf>
    <xf numFmtId="0" fontId="69" fillId="0" borderId="11" xfId="0" applyFont="1" applyBorder="1" applyAlignment="1">
      <alignment wrapText="1"/>
    </xf>
    <xf numFmtId="0" fontId="69" fillId="0" borderId="12" xfId="0" applyFont="1" applyBorder="1" applyAlignment="1">
      <alignment wrapText="1"/>
    </xf>
    <xf numFmtId="0" fontId="100" fillId="8" borderId="14" xfId="0" applyFont="1" applyFill="1" applyBorder="1" applyAlignment="1" applyProtection="1">
      <alignment horizontal="center"/>
      <protection locked="0"/>
    </xf>
    <xf numFmtId="0" fontId="100" fillId="8" borderId="15" xfId="0" applyFont="1" applyFill="1" applyBorder="1" applyAlignment="1" applyProtection="1">
      <alignment horizontal="center"/>
      <protection locked="0"/>
    </xf>
    <xf numFmtId="0" fontId="100" fillId="8" borderId="16" xfId="0" applyFont="1" applyFill="1" applyBorder="1" applyAlignment="1" applyProtection="1">
      <alignment horizontal="center"/>
      <protection locked="0"/>
    </xf>
    <xf numFmtId="0" fontId="100" fillId="8" borderId="17" xfId="0" applyFont="1" applyFill="1" applyBorder="1" applyAlignment="1" applyProtection="1">
      <alignment horizontal="center"/>
      <protection locked="0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colors>
    <mruColors>
      <color rgb="FFC4BD97"/>
      <color rgb="FFDDD9C4"/>
      <color rgb="FFAFA57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3.xml"/><Relationship Id="rId3" Type="http://schemas.openxmlformats.org/officeDocument/2006/relationships/styles" Target="styles.xml"/><Relationship Id="rId7" Type="http://schemas.openxmlformats.org/officeDocument/2006/relationships/customXml" Target="../customXml/item2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7" Type="http://schemas.openxmlformats.org/officeDocument/2006/relationships/image" Target="../media/image7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jpe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0" Type="http://schemas.openxmlformats.org/officeDocument/2006/relationships/image" Target="../media/image20.png"/><Relationship Id="rId29" Type="http://schemas.openxmlformats.org/officeDocument/2006/relationships/image" Target="../media/image29.jpe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1" Type="http://schemas.openxmlformats.org/officeDocument/2006/relationships/image" Target="../media/image11.jpeg"/><Relationship Id="rId24" Type="http://schemas.openxmlformats.org/officeDocument/2006/relationships/image" Target="../media/image24.png"/><Relationship Id="rId32" Type="http://schemas.openxmlformats.org/officeDocument/2006/relationships/image" Target="../media/image32.jpeg"/><Relationship Id="rId37" Type="http://schemas.openxmlformats.org/officeDocument/2006/relationships/image" Target="../media/image37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8" Type="http://schemas.openxmlformats.org/officeDocument/2006/relationships/image" Target="../media/image8.jpeg"/><Relationship Id="rId3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485775</xdr:colOff>
      <xdr:row>20</xdr:row>
      <xdr:rowOff>69850</xdr:rowOff>
    </xdr:from>
    <xdr:to>
      <xdr:col>2</xdr:col>
      <xdr:colOff>3619500</xdr:colOff>
      <xdr:row>21</xdr:row>
      <xdr:rowOff>50800</xdr:rowOff>
    </xdr:to>
    <xdr:pic>
      <xdr:nvPicPr>
        <xdr:cNvPr id="2" name="Image 7">
          <a:extLst>
            <a:ext uri="{FF2B5EF4-FFF2-40B4-BE49-F238E27FC236}">
              <a16:creationId xmlns:a16="http://schemas.microsoft.com/office/drawing/2014/main" id="{B67C1AA4-FA32-4D50-B071-ED31C4364E0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71975" y="28263850"/>
          <a:ext cx="3133725" cy="208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476250</xdr:colOff>
      <xdr:row>9</xdr:row>
      <xdr:rowOff>60325</xdr:rowOff>
    </xdr:from>
    <xdr:to>
      <xdr:col>2</xdr:col>
      <xdr:colOff>1914525</xdr:colOff>
      <xdr:row>9</xdr:row>
      <xdr:rowOff>1736725</xdr:rowOff>
    </xdr:to>
    <xdr:pic>
      <xdr:nvPicPr>
        <xdr:cNvPr id="3" name="Image 1">
          <a:extLst>
            <a:ext uri="{FF2B5EF4-FFF2-40B4-BE49-F238E27FC236}">
              <a16:creationId xmlns:a16="http://schemas.microsoft.com/office/drawing/2014/main" id="{EC43375C-D561-4791-98C0-9EEE26A16C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8086725"/>
          <a:ext cx="1438275" cy="1676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2286000</xdr:colOff>
      <xdr:row>11</xdr:row>
      <xdr:rowOff>98425</xdr:rowOff>
    </xdr:from>
    <xdr:to>
      <xdr:col>2</xdr:col>
      <xdr:colOff>4191000</xdr:colOff>
      <xdr:row>12</xdr:row>
      <xdr:rowOff>403224</xdr:rowOff>
    </xdr:to>
    <xdr:pic>
      <xdr:nvPicPr>
        <xdr:cNvPr id="4" name="Image 1">
          <a:extLst>
            <a:ext uri="{FF2B5EF4-FFF2-40B4-BE49-F238E27FC236}">
              <a16:creationId xmlns:a16="http://schemas.microsoft.com/office/drawing/2014/main" id="{063B4932-CBD8-46A7-BD44-FDF3E99DA8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72200" y="12061825"/>
          <a:ext cx="1905000" cy="198119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1943100</xdr:colOff>
      <xdr:row>12</xdr:row>
      <xdr:rowOff>53975</xdr:rowOff>
    </xdr:from>
    <xdr:to>
      <xdr:col>2</xdr:col>
      <xdr:colOff>4286250</xdr:colOff>
      <xdr:row>13</xdr:row>
      <xdr:rowOff>317500</xdr:rowOff>
    </xdr:to>
    <xdr:pic>
      <xdr:nvPicPr>
        <xdr:cNvPr id="5" name="Image 2">
          <a:extLst>
            <a:ext uri="{FF2B5EF4-FFF2-40B4-BE49-F238E27FC236}">
              <a16:creationId xmlns:a16="http://schemas.microsoft.com/office/drawing/2014/main" id="{6FE5D0E7-16E0-4B3E-8BDD-0DFC8AB5B9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29300" y="13693775"/>
          <a:ext cx="2343150" cy="1939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323850</xdr:colOff>
      <xdr:row>11</xdr:row>
      <xdr:rowOff>622300</xdr:rowOff>
    </xdr:from>
    <xdr:to>
      <xdr:col>2</xdr:col>
      <xdr:colOff>1771650</xdr:colOff>
      <xdr:row>12</xdr:row>
      <xdr:rowOff>22225</xdr:rowOff>
    </xdr:to>
    <xdr:pic>
      <xdr:nvPicPr>
        <xdr:cNvPr id="6" name="Image 3">
          <a:extLst>
            <a:ext uri="{FF2B5EF4-FFF2-40B4-BE49-F238E27FC236}">
              <a16:creationId xmlns:a16="http://schemas.microsoft.com/office/drawing/2014/main" id="{F50DB13B-ED36-4C23-817D-5EC1E422047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10050" y="12585700"/>
          <a:ext cx="14478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</xdr:colOff>
      <xdr:row>12</xdr:row>
      <xdr:rowOff>527050</xdr:rowOff>
    </xdr:from>
    <xdr:to>
      <xdr:col>2</xdr:col>
      <xdr:colOff>2009775</xdr:colOff>
      <xdr:row>12</xdr:row>
      <xdr:rowOff>1565275</xdr:rowOff>
    </xdr:to>
    <xdr:pic>
      <xdr:nvPicPr>
        <xdr:cNvPr id="7" name="Image 35">
          <a:extLst>
            <a:ext uri="{FF2B5EF4-FFF2-40B4-BE49-F238E27FC236}">
              <a16:creationId xmlns:a16="http://schemas.microsoft.com/office/drawing/2014/main" id="{03777AA3-B636-4841-8BF5-62C53A3CDE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33825" y="14166850"/>
          <a:ext cx="1962150" cy="1038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1733550</xdr:colOff>
      <xdr:row>13</xdr:row>
      <xdr:rowOff>774700</xdr:rowOff>
    </xdr:from>
    <xdr:to>
      <xdr:col>2</xdr:col>
      <xdr:colOff>4019550</xdr:colOff>
      <xdr:row>13</xdr:row>
      <xdr:rowOff>1403350</xdr:rowOff>
    </xdr:to>
    <xdr:pic>
      <xdr:nvPicPr>
        <xdr:cNvPr id="8" name="Image 14">
          <a:extLst>
            <a:ext uri="{FF2B5EF4-FFF2-40B4-BE49-F238E27FC236}">
              <a16:creationId xmlns:a16="http://schemas.microsoft.com/office/drawing/2014/main" id="{C827FEA9-4737-45E8-8362-F808719560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619750" y="16090900"/>
          <a:ext cx="22860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714375</xdr:colOff>
      <xdr:row>31</xdr:row>
      <xdr:rowOff>79375</xdr:rowOff>
    </xdr:from>
    <xdr:to>
      <xdr:col>2</xdr:col>
      <xdr:colOff>1962150</xdr:colOff>
      <xdr:row>32</xdr:row>
      <xdr:rowOff>0</xdr:rowOff>
    </xdr:to>
    <xdr:pic>
      <xdr:nvPicPr>
        <xdr:cNvPr id="9" name="Image 15">
          <a:extLst>
            <a:ext uri="{FF2B5EF4-FFF2-40B4-BE49-F238E27FC236}">
              <a16:creationId xmlns:a16="http://schemas.microsoft.com/office/drawing/2014/main" id="{9005B2D2-A833-49AB-8DB6-5BA86604AD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00575" y="43360975"/>
          <a:ext cx="1247775" cy="2028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2247446</xdr:colOff>
      <xdr:row>31</xdr:row>
      <xdr:rowOff>829583</xdr:rowOff>
    </xdr:from>
    <xdr:to>
      <xdr:col>2</xdr:col>
      <xdr:colOff>4073072</xdr:colOff>
      <xdr:row>31</xdr:row>
      <xdr:rowOff>1509032</xdr:rowOff>
    </xdr:to>
    <xdr:sp macro="" textlink="">
      <xdr:nvSpPr>
        <xdr:cNvPr id="10" name="ZoneTexte 9">
          <a:extLst>
            <a:ext uri="{FF2B5EF4-FFF2-40B4-BE49-F238E27FC236}">
              <a16:creationId xmlns:a16="http://schemas.microsoft.com/office/drawing/2014/main" id="{1B2C4577-D2DD-4B8C-82D1-73DE04123934}"/>
            </a:ext>
          </a:extLst>
        </xdr:cNvPr>
        <xdr:cNvSpPr txBox="1"/>
      </xdr:nvSpPr>
      <xdr:spPr>
        <a:xfrm>
          <a:off x="6133646" y="44111183"/>
          <a:ext cx="1825626" cy="679449"/>
        </a:xfrm>
        <a:prstGeom prst="rect">
          <a:avLst/>
        </a:prstGeom>
        <a:solidFill>
          <a:schemeClr val="lt1"/>
        </a:solidFill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>
            <a:lnSpc>
              <a:spcPts val="1900"/>
            </a:lnSpc>
          </a:pPr>
          <a:r>
            <a:rPr lang="fr-FR" sz="1800"/>
            <a:t>La gourmandise </a:t>
          </a:r>
        </a:p>
        <a:p>
          <a:pPr algn="ctr">
            <a:lnSpc>
              <a:spcPts val="1900"/>
            </a:lnSpc>
          </a:pPr>
          <a:r>
            <a:rPr lang="fr-FR" sz="1800"/>
            <a:t>en tablettes !</a:t>
          </a:r>
        </a:p>
        <a:p>
          <a:pPr>
            <a:lnSpc>
              <a:spcPts val="1900"/>
            </a:lnSpc>
          </a:pPr>
          <a:endParaRPr lang="fr-FR" sz="1800"/>
        </a:p>
      </xdr:txBody>
    </xdr:sp>
    <xdr:clientData/>
  </xdr:twoCellAnchor>
  <xdr:twoCellAnchor editAs="oneCell">
    <xdr:from>
      <xdr:col>2</xdr:col>
      <xdr:colOff>2476500</xdr:colOff>
      <xdr:row>9</xdr:row>
      <xdr:rowOff>98425</xdr:rowOff>
    </xdr:from>
    <xdr:to>
      <xdr:col>2</xdr:col>
      <xdr:colOff>3962400</xdr:colOff>
      <xdr:row>10</xdr:row>
      <xdr:rowOff>298451</xdr:rowOff>
    </xdr:to>
    <xdr:pic>
      <xdr:nvPicPr>
        <xdr:cNvPr id="12" name="Picture 2" descr="11142 - Coffret 250g noir &amp; lait ouvert">
          <a:extLst>
            <a:ext uri="{FF2B5EF4-FFF2-40B4-BE49-F238E27FC236}">
              <a16:creationId xmlns:a16="http://schemas.microsoft.com/office/drawing/2014/main" id="{C9DC0FF7-6C38-4D37-88B1-3C3268D8928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62700" y="8124825"/>
          <a:ext cx="1485900" cy="20288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257175</xdr:colOff>
      <xdr:row>13</xdr:row>
      <xdr:rowOff>98425</xdr:rowOff>
    </xdr:from>
    <xdr:to>
      <xdr:col>2</xdr:col>
      <xdr:colOff>1200150</xdr:colOff>
      <xdr:row>14</xdr:row>
      <xdr:rowOff>412749</xdr:rowOff>
    </xdr:to>
    <xdr:pic>
      <xdr:nvPicPr>
        <xdr:cNvPr id="15" name="Image 36">
          <a:extLst>
            <a:ext uri="{FF2B5EF4-FFF2-40B4-BE49-F238E27FC236}">
              <a16:creationId xmlns:a16="http://schemas.microsoft.com/office/drawing/2014/main" id="{5DADF707-F220-4473-A38A-B4ED859BBA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15414625"/>
          <a:ext cx="942975" cy="191452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9</xdr:col>
      <xdr:colOff>1790700</xdr:colOff>
      <xdr:row>6</xdr:row>
      <xdr:rowOff>209550</xdr:rowOff>
    </xdr:to>
    <xdr:grpSp>
      <xdr:nvGrpSpPr>
        <xdr:cNvPr id="16" name="Groupe 37">
          <a:extLst>
            <a:ext uri="{FF2B5EF4-FFF2-40B4-BE49-F238E27FC236}">
              <a16:creationId xmlns:a16="http://schemas.microsoft.com/office/drawing/2014/main" id="{67E7254E-DD56-4780-BBC0-ED34617BC933}"/>
            </a:ext>
          </a:extLst>
        </xdr:cNvPr>
        <xdr:cNvGrpSpPr>
          <a:grpSpLocks/>
        </xdr:cNvGrpSpPr>
      </xdr:nvGrpSpPr>
      <xdr:grpSpPr bwMode="auto">
        <a:xfrm>
          <a:off x="0" y="0"/>
          <a:ext cx="22186900" cy="1885950"/>
          <a:chOff x="-5654386" y="2495614"/>
          <a:chExt cx="23500773" cy="1771345"/>
        </a:xfrm>
      </xdr:grpSpPr>
      <xdr:sp macro="" textlink="">
        <xdr:nvSpPr>
          <xdr:cNvPr id="17" name="Rectangle 16">
            <a:extLst>
              <a:ext uri="{FF2B5EF4-FFF2-40B4-BE49-F238E27FC236}">
                <a16:creationId xmlns:a16="http://schemas.microsoft.com/office/drawing/2014/main" id="{C7573FB5-DD00-41B3-9431-E72F19A8B0B4}"/>
              </a:ext>
            </a:extLst>
          </xdr:cNvPr>
          <xdr:cNvSpPr/>
        </xdr:nvSpPr>
        <xdr:spPr>
          <a:xfrm>
            <a:off x="-5654386" y="2495614"/>
            <a:ext cx="23500773" cy="1771345"/>
          </a:xfrm>
          <a:prstGeom prst="rect">
            <a:avLst/>
          </a:prstGeom>
          <a:solidFill>
            <a:srgbClr val="00151D"/>
          </a:solidFill>
          <a:ln>
            <a:solidFill>
              <a:srgbClr val="00151D"/>
            </a:solidFill>
          </a:ln>
        </xdr:spPr>
        <xdr:style>
          <a:lnRef idx="1">
            <a:schemeClr val="accent1"/>
          </a:lnRef>
          <a:fillRef idx="3">
            <a:schemeClr val="accent1"/>
          </a:fillRef>
          <a:effectRef idx="2">
            <a:schemeClr val="accent1"/>
          </a:effectRef>
          <a:fontRef idx="minor">
            <a:schemeClr val="lt1"/>
          </a:fontRef>
        </xdr:style>
        <xdr:txBody>
          <a:bodyPr wrap="square" rtlCol="0" anchor="ctr"/>
          <a:lstStyle>
            <a:defPPr>
              <a:defRPr lang="fr-FR"/>
            </a:defPPr>
            <a:lvl1pPr marL="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lt1"/>
                </a:solidFill>
                <a:latin typeface="+mn-lt"/>
                <a:ea typeface="+mn-ea"/>
                <a:cs typeface="+mn-cs"/>
              </a:defRPr>
            </a:lvl9pPr>
          </a:lstStyle>
          <a:p>
            <a:pPr algn="l"/>
            <a:endParaRPr lang="fr-FR" sz="1100"/>
          </a:p>
        </xdr:txBody>
      </xdr:sp>
      <xdr:pic>
        <xdr:nvPicPr>
          <xdr:cNvPr id="18" name="Image 39">
            <a:extLst>
              <a:ext uri="{FF2B5EF4-FFF2-40B4-BE49-F238E27FC236}">
                <a16:creationId xmlns:a16="http://schemas.microsoft.com/office/drawing/2014/main" id="{331F4000-529D-4A9D-84A2-12E837333729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88415" y="2606818"/>
            <a:ext cx="3615170" cy="164436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</xdr:col>
      <xdr:colOff>257175</xdr:colOff>
      <xdr:row>18</xdr:row>
      <xdr:rowOff>231775</xdr:rowOff>
    </xdr:from>
    <xdr:to>
      <xdr:col>2</xdr:col>
      <xdr:colOff>2076450</xdr:colOff>
      <xdr:row>18</xdr:row>
      <xdr:rowOff>2051050</xdr:rowOff>
    </xdr:to>
    <xdr:pic>
      <xdr:nvPicPr>
        <xdr:cNvPr id="19" name="Image 2">
          <a:extLst>
            <a:ext uri="{FF2B5EF4-FFF2-40B4-BE49-F238E27FC236}">
              <a16:creationId xmlns:a16="http://schemas.microsoft.com/office/drawing/2014/main" id="{3E03D480-60FB-4B04-96F7-761ED0F4277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24209375"/>
          <a:ext cx="1819275" cy="1819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2733675</xdr:colOff>
      <xdr:row>18</xdr:row>
      <xdr:rowOff>107950</xdr:rowOff>
    </xdr:from>
    <xdr:to>
      <xdr:col>2</xdr:col>
      <xdr:colOff>4238625</xdr:colOff>
      <xdr:row>19</xdr:row>
      <xdr:rowOff>19050</xdr:rowOff>
    </xdr:to>
    <xdr:pic>
      <xdr:nvPicPr>
        <xdr:cNvPr id="20" name="Image 41">
          <a:extLst>
            <a:ext uri="{FF2B5EF4-FFF2-40B4-BE49-F238E27FC236}">
              <a16:creationId xmlns:a16="http://schemas.microsoft.com/office/drawing/2014/main" id="{75B11DCD-D913-473B-A966-4719BEAC78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19875" y="24085550"/>
          <a:ext cx="1504950" cy="20193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590550</xdr:colOff>
      <xdr:row>14</xdr:row>
      <xdr:rowOff>38100</xdr:rowOff>
    </xdr:from>
    <xdr:to>
      <xdr:col>2</xdr:col>
      <xdr:colOff>4000500</xdr:colOff>
      <xdr:row>15</xdr:row>
      <xdr:rowOff>222250</xdr:rowOff>
    </xdr:to>
    <xdr:pic>
      <xdr:nvPicPr>
        <xdr:cNvPr id="21" name="Image 3">
          <a:extLst>
            <a:ext uri="{FF2B5EF4-FFF2-40B4-BE49-F238E27FC236}">
              <a16:creationId xmlns:a16="http://schemas.microsoft.com/office/drawing/2014/main" id="{60822ED5-9E35-4F81-A945-00B5CDEC5C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0" y="16954500"/>
          <a:ext cx="3409950" cy="2114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781050</xdr:colOff>
      <xdr:row>29</xdr:row>
      <xdr:rowOff>50800</xdr:rowOff>
    </xdr:from>
    <xdr:to>
      <xdr:col>23</xdr:col>
      <xdr:colOff>390525</xdr:colOff>
      <xdr:row>29</xdr:row>
      <xdr:rowOff>50800</xdr:rowOff>
    </xdr:to>
    <xdr:grpSp>
      <xdr:nvGrpSpPr>
        <xdr:cNvPr id="22" name="Groupe 1">
          <a:extLst>
            <a:ext uri="{FF2B5EF4-FFF2-40B4-BE49-F238E27FC236}">
              <a16:creationId xmlns:a16="http://schemas.microsoft.com/office/drawing/2014/main" id="{8EB1D98F-7FC5-49EA-A559-05B51734FCDD}"/>
            </a:ext>
          </a:extLst>
        </xdr:cNvPr>
        <xdr:cNvGrpSpPr>
          <a:grpSpLocks/>
        </xdr:cNvGrpSpPr>
      </xdr:nvGrpSpPr>
      <xdr:grpSpPr bwMode="auto">
        <a:xfrm>
          <a:off x="26358850" y="39751000"/>
          <a:ext cx="1285875" cy="0"/>
          <a:chOff x="10762384" y="29977773"/>
          <a:chExt cx="942975" cy="857250"/>
        </a:xfrm>
      </xdr:grpSpPr>
      <xdr:pic>
        <xdr:nvPicPr>
          <xdr:cNvPr id="23" name="Image 44">
            <a:extLst>
              <a:ext uri="{FF2B5EF4-FFF2-40B4-BE49-F238E27FC236}">
                <a16:creationId xmlns:a16="http://schemas.microsoft.com/office/drawing/2014/main" id="{7A8EBF48-ABF9-432E-9EE9-EE79150151E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379029">
            <a:off x="11171959" y="29987298"/>
            <a:ext cx="533400" cy="828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4" name="Image 45">
            <a:extLst>
              <a:ext uri="{FF2B5EF4-FFF2-40B4-BE49-F238E27FC236}">
                <a16:creationId xmlns:a16="http://schemas.microsoft.com/office/drawing/2014/main" id="{31B20A84-96EF-4451-AB6A-EC831AE07DA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-1528025">
            <a:off x="10762384" y="30006348"/>
            <a:ext cx="533400" cy="828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25" name="Image 43">
            <a:extLst>
              <a:ext uri="{FF2B5EF4-FFF2-40B4-BE49-F238E27FC236}">
                <a16:creationId xmlns:a16="http://schemas.microsoft.com/office/drawing/2014/main" id="{B76F43DE-B8D5-4D04-8D17-6F3E742AA45B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962409" y="29977773"/>
            <a:ext cx="533400" cy="828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</xdr:col>
      <xdr:colOff>695325</xdr:colOff>
      <xdr:row>33</xdr:row>
      <xdr:rowOff>365125</xdr:rowOff>
    </xdr:from>
    <xdr:to>
      <xdr:col>2</xdr:col>
      <xdr:colOff>2286000</xdr:colOff>
      <xdr:row>34</xdr:row>
      <xdr:rowOff>31750</xdr:rowOff>
    </xdr:to>
    <xdr:pic>
      <xdr:nvPicPr>
        <xdr:cNvPr id="26" name="Image 51">
          <a:extLst>
            <a:ext uri="{FF2B5EF4-FFF2-40B4-BE49-F238E27FC236}">
              <a16:creationId xmlns:a16="http://schemas.microsoft.com/office/drawing/2014/main" id="{2419BB46-40A7-4F7D-A8B1-5FCE32E30A5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81525" y="47863125"/>
          <a:ext cx="1590675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1905000</xdr:colOff>
      <xdr:row>33</xdr:row>
      <xdr:rowOff>28575</xdr:rowOff>
    </xdr:from>
    <xdr:to>
      <xdr:col>2</xdr:col>
      <xdr:colOff>3419475</xdr:colOff>
      <xdr:row>33</xdr:row>
      <xdr:rowOff>1174750</xdr:rowOff>
    </xdr:to>
    <xdr:pic>
      <xdr:nvPicPr>
        <xdr:cNvPr id="27" name="Image 52">
          <a:extLst>
            <a:ext uri="{FF2B5EF4-FFF2-40B4-BE49-F238E27FC236}">
              <a16:creationId xmlns:a16="http://schemas.microsoft.com/office/drawing/2014/main" id="{2015FD79-3F2C-4E96-9832-1FE580E9390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91200" y="47526575"/>
          <a:ext cx="1514475" cy="1146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428625</xdr:colOff>
      <xdr:row>8</xdr:row>
      <xdr:rowOff>298450</xdr:rowOff>
    </xdr:from>
    <xdr:to>
      <xdr:col>2</xdr:col>
      <xdr:colOff>1781175</xdr:colOff>
      <xdr:row>9</xdr:row>
      <xdr:rowOff>0</xdr:rowOff>
    </xdr:to>
    <xdr:pic>
      <xdr:nvPicPr>
        <xdr:cNvPr id="28" name="Image 1">
          <a:extLst>
            <a:ext uri="{FF2B5EF4-FFF2-40B4-BE49-F238E27FC236}">
              <a16:creationId xmlns:a16="http://schemas.microsoft.com/office/drawing/2014/main" id="{C577B549-8B4D-4E96-8683-5BE3DCB5FC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6673850"/>
          <a:ext cx="1352550" cy="1352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2566987</xdr:colOff>
      <xdr:row>8</xdr:row>
      <xdr:rowOff>79375</xdr:rowOff>
    </xdr:from>
    <xdr:to>
      <xdr:col>2</xdr:col>
      <xdr:colOff>3805237</xdr:colOff>
      <xdr:row>9</xdr:row>
      <xdr:rowOff>203200</xdr:rowOff>
    </xdr:to>
    <xdr:pic>
      <xdr:nvPicPr>
        <xdr:cNvPr id="29" name="Image 2">
          <a:extLst>
            <a:ext uri="{FF2B5EF4-FFF2-40B4-BE49-F238E27FC236}">
              <a16:creationId xmlns:a16="http://schemas.microsoft.com/office/drawing/2014/main" id="{6821349B-C7C2-4E66-9E6B-EC221EC8483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453187" y="6454775"/>
          <a:ext cx="1238250" cy="177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209550</xdr:colOff>
      <xdr:row>15</xdr:row>
      <xdr:rowOff>336550</xdr:rowOff>
    </xdr:from>
    <xdr:to>
      <xdr:col>2</xdr:col>
      <xdr:colOff>1524000</xdr:colOff>
      <xdr:row>16</xdr:row>
      <xdr:rowOff>127000</xdr:rowOff>
    </xdr:to>
    <xdr:pic>
      <xdr:nvPicPr>
        <xdr:cNvPr id="30" name="Image 3">
          <a:extLst>
            <a:ext uri="{FF2B5EF4-FFF2-40B4-BE49-F238E27FC236}">
              <a16:creationId xmlns:a16="http://schemas.microsoft.com/office/drawing/2014/main" id="{13A90C97-31F9-49B8-B673-6A35E235B4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0" y="19183350"/>
          <a:ext cx="1314450" cy="1416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2000250</xdr:colOff>
      <xdr:row>15</xdr:row>
      <xdr:rowOff>38100</xdr:rowOff>
    </xdr:from>
    <xdr:to>
      <xdr:col>2</xdr:col>
      <xdr:colOff>3543300</xdr:colOff>
      <xdr:row>16</xdr:row>
      <xdr:rowOff>584201</xdr:rowOff>
    </xdr:to>
    <xdr:pic>
      <xdr:nvPicPr>
        <xdr:cNvPr id="31" name="Image 4">
          <a:extLst>
            <a:ext uri="{FF2B5EF4-FFF2-40B4-BE49-F238E27FC236}">
              <a16:creationId xmlns:a16="http://schemas.microsoft.com/office/drawing/2014/main" id="{DACFA4ED-71F3-4B5D-A1E2-3A0F9601FA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86450" y="18884900"/>
          <a:ext cx="1543050" cy="217170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923925</xdr:colOff>
      <xdr:row>16</xdr:row>
      <xdr:rowOff>98425</xdr:rowOff>
    </xdr:from>
    <xdr:to>
      <xdr:col>2</xdr:col>
      <xdr:colOff>2333625</xdr:colOff>
      <xdr:row>17</xdr:row>
      <xdr:rowOff>12700</xdr:rowOff>
    </xdr:to>
    <xdr:pic>
      <xdr:nvPicPr>
        <xdr:cNvPr id="32" name="Image 5">
          <a:extLst>
            <a:ext uri="{FF2B5EF4-FFF2-40B4-BE49-F238E27FC236}">
              <a16:creationId xmlns:a16="http://schemas.microsoft.com/office/drawing/2014/main" id="{B6F71484-A61B-4551-934C-58D9514D14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10125" y="20570825"/>
          <a:ext cx="1409700" cy="1438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781050</xdr:colOff>
      <xdr:row>17</xdr:row>
      <xdr:rowOff>107950</xdr:rowOff>
    </xdr:from>
    <xdr:to>
      <xdr:col>2</xdr:col>
      <xdr:colOff>3533775</xdr:colOff>
      <xdr:row>18</xdr:row>
      <xdr:rowOff>126999</xdr:rowOff>
    </xdr:to>
    <xdr:pic>
      <xdr:nvPicPr>
        <xdr:cNvPr id="33" name="Image 6">
          <a:extLst>
            <a:ext uri="{FF2B5EF4-FFF2-40B4-BE49-F238E27FC236}">
              <a16:creationId xmlns:a16="http://schemas.microsoft.com/office/drawing/2014/main" id="{06FD9437-B295-47C1-B3CE-9B304196E3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67250" y="22104350"/>
          <a:ext cx="2752725" cy="20002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752475</xdr:colOff>
      <xdr:row>21</xdr:row>
      <xdr:rowOff>107950</xdr:rowOff>
    </xdr:from>
    <xdr:to>
      <xdr:col>2</xdr:col>
      <xdr:colOff>1609725</xdr:colOff>
      <xdr:row>21</xdr:row>
      <xdr:rowOff>1670050</xdr:rowOff>
    </xdr:to>
    <xdr:pic>
      <xdr:nvPicPr>
        <xdr:cNvPr id="34" name="Image 7">
          <a:extLst>
            <a:ext uri="{FF2B5EF4-FFF2-40B4-BE49-F238E27FC236}">
              <a16:creationId xmlns:a16="http://schemas.microsoft.com/office/drawing/2014/main" id="{210A3E4C-74C2-41C5-9213-A8E39D648A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38675" y="30410150"/>
          <a:ext cx="857250" cy="1562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2457450</xdr:colOff>
      <xdr:row>22</xdr:row>
      <xdr:rowOff>98425</xdr:rowOff>
    </xdr:from>
    <xdr:to>
      <xdr:col>2</xdr:col>
      <xdr:colOff>3286125</xdr:colOff>
      <xdr:row>23</xdr:row>
      <xdr:rowOff>50799</xdr:rowOff>
    </xdr:to>
    <xdr:pic>
      <xdr:nvPicPr>
        <xdr:cNvPr id="35" name="Image 9">
          <a:extLst>
            <a:ext uri="{FF2B5EF4-FFF2-40B4-BE49-F238E27FC236}">
              <a16:creationId xmlns:a16="http://schemas.microsoft.com/office/drawing/2014/main" id="{00F3D9BF-0947-4D7C-8B20-96A2EED89F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43650" y="32077025"/>
          <a:ext cx="828675" cy="1628774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809625</xdr:colOff>
      <xdr:row>22</xdr:row>
      <xdr:rowOff>127000</xdr:rowOff>
    </xdr:from>
    <xdr:to>
      <xdr:col>2</xdr:col>
      <xdr:colOff>1657350</xdr:colOff>
      <xdr:row>23</xdr:row>
      <xdr:rowOff>22225</xdr:rowOff>
    </xdr:to>
    <xdr:pic>
      <xdr:nvPicPr>
        <xdr:cNvPr id="36" name="Image 10">
          <a:extLst>
            <a:ext uri="{FF2B5EF4-FFF2-40B4-BE49-F238E27FC236}">
              <a16:creationId xmlns:a16="http://schemas.microsoft.com/office/drawing/2014/main" id="{23814802-3369-41A7-8F3C-4BC7AC981E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695825" y="32105600"/>
          <a:ext cx="847725" cy="1571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2409825</xdr:colOff>
      <xdr:row>21</xdr:row>
      <xdr:rowOff>28575</xdr:rowOff>
    </xdr:from>
    <xdr:to>
      <xdr:col>2</xdr:col>
      <xdr:colOff>3257550</xdr:colOff>
      <xdr:row>21</xdr:row>
      <xdr:rowOff>1641475</xdr:rowOff>
    </xdr:to>
    <xdr:pic>
      <xdr:nvPicPr>
        <xdr:cNvPr id="37" name="Image 11">
          <a:extLst>
            <a:ext uri="{FF2B5EF4-FFF2-40B4-BE49-F238E27FC236}">
              <a16:creationId xmlns:a16="http://schemas.microsoft.com/office/drawing/2014/main" id="{09409268-0C88-4A18-97D3-2BE7295D22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296025" y="30330775"/>
          <a:ext cx="847725" cy="1612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476250</xdr:colOff>
      <xdr:row>30</xdr:row>
      <xdr:rowOff>193675</xdr:rowOff>
    </xdr:from>
    <xdr:to>
      <xdr:col>2</xdr:col>
      <xdr:colOff>1362075</xdr:colOff>
      <xdr:row>31</xdr:row>
      <xdr:rowOff>50800</xdr:rowOff>
    </xdr:to>
    <xdr:pic>
      <xdr:nvPicPr>
        <xdr:cNvPr id="38" name="Image 12">
          <a:extLst>
            <a:ext uri="{FF2B5EF4-FFF2-40B4-BE49-F238E27FC236}">
              <a16:creationId xmlns:a16="http://schemas.microsoft.com/office/drawing/2014/main" id="{7AC3E64A-7EF8-46C1-8B45-6008F63A9FE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50" y="41367075"/>
          <a:ext cx="885825" cy="1965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1933575</xdr:colOff>
      <xdr:row>30</xdr:row>
      <xdr:rowOff>222250</xdr:rowOff>
    </xdr:from>
    <xdr:to>
      <xdr:col>2</xdr:col>
      <xdr:colOff>2638425</xdr:colOff>
      <xdr:row>30</xdr:row>
      <xdr:rowOff>1851025</xdr:rowOff>
    </xdr:to>
    <xdr:pic>
      <xdr:nvPicPr>
        <xdr:cNvPr id="39" name="Image 46" descr="HD_12366_TABLETTE CARAMELIA PERLE CRAQUANTE 85G_4 - valrhona.com">
          <a:extLst>
            <a:ext uri="{FF2B5EF4-FFF2-40B4-BE49-F238E27FC236}">
              <a16:creationId xmlns:a16="http://schemas.microsoft.com/office/drawing/2014/main" id="{FE986A7E-8918-47DF-8444-BE624112647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760787">
          <a:off x="5819775" y="41395650"/>
          <a:ext cx="70485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257175</xdr:colOff>
      <xdr:row>23</xdr:row>
      <xdr:rowOff>260350</xdr:rowOff>
    </xdr:from>
    <xdr:to>
      <xdr:col>2</xdr:col>
      <xdr:colOff>2038350</xdr:colOff>
      <xdr:row>24</xdr:row>
      <xdr:rowOff>9525</xdr:rowOff>
    </xdr:to>
    <xdr:pic>
      <xdr:nvPicPr>
        <xdr:cNvPr id="61" name="Image 34">
          <a:extLst>
            <a:ext uri="{FF2B5EF4-FFF2-40B4-BE49-F238E27FC236}">
              <a16:creationId xmlns:a16="http://schemas.microsoft.com/office/drawing/2014/main" id="{A389A586-6C54-4CD2-84E1-7FEAAAD3E31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43375" y="33915350"/>
          <a:ext cx="1781175" cy="1857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2686050</xdr:colOff>
      <xdr:row>23</xdr:row>
      <xdr:rowOff>917575</xdr:rowOff>
    </xdr:from>
    <xdr:to>
      <xdr:col>2</xdr:col>
      <xdr:colOff>4038600</xdr:colOff>
      <xdr:row>23</xdr:row>
      <xdr:rowOff>1736725</xdr:rowOff>
    </xdr:to>
    <xdr:grpSp>
      <xdr:nvGrpSpPr>
        <xdr:cNvPr id="62" name="Groupe 39">
          <a:extLst>
            <a:ext uri="{FF2B5EF4-FFF2-40B4-BE49-F238E27FC236}">
              <a16:creationId xmlns:a16="http://schemas.microsoft.com/office/drawing/2014/main" id="{1AA2E467-A983-40AF-BF04-E38041B73AC8}"/>
            </a:ext>
          </a:extLst>
        </xdr:cNvPr>
        <xdr:cNvGrpSpPr>
          <a:grpSpLocks/>
        </xdr:cNvGrpSpPr>
      </xdr:nvGrpSpPr>
      <xdr:grpSpPr bwMode="auto">
        <a:xfrm>
          <a:off x="6572250" y="35207575"/>
          <a:ext cx="1352550" cy="819150"/>
          <a:chOff x="4007404" y="5446336"/>
          <a:chExt cx="993630" cy="841090"/>
        </a:xfrm>
      </xdr:grpSpPr>
      <xdr:pic>
        <xdr:nvPicPr>
          <xdr:cNvPr id="63" name="Picture 4" descr="FÃ¨ve Noir">
            <a:extLst>
              <a:ext uri="{FF2B5EF4-FFF2-40B4-BE49-F238E27FC236}">
                <a16:creationId xmlns:a16="http://schemas.microsoft.com/office/drawing/2014/main" id="{000CCBEF-5ACE-4DF6-AE87-7CB7EBAEA78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-1200000">
            <a:off x="4007404" y="5446337"/>
            <a:ext cx="540748" cy="84054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4" name="Picture 4" descr="FÃ¨ve Noir">
            <a:extLst>
              <a:ext uri="{FF2B5EF4-FFF2-40B4-BE49-F238E27FC236}">
                <a16:creationId xmlns:a16="http://schemas.microsoft.com/office/drawing/2014/main" id="{6CF901D5-F89D-42DF-AB37-FB8CC7675536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183146">
            <a:off x="4460286" y="5446885"/>
            <a:ext cx="540748" cy="84054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65" name="Picture 4" descr="FÃ¨ve Noir">
            <a:extLst>
              <a:ext uri="{FF2B5EF4-FFF2-40B4-BE49-F238E27FC236}">
                <a16:creationId xmlns:a16="http://schemas.microsoft.com/office/drawing/2014/main" id="{C2881AF3-B4C8-4764-9B1B-D700B3D9E11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44985" y="5446336"/>
            <a:ext cx="540748" cy="84054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 editAs="oneCell">
    <xdr:from>
      <xdr:col>2</xdr:col>
      <xdr:colOff>2405062</xdr:colOff>
      <xdr:row>32</xdr:row>
      <xdr:rowOff>265112</xdr:rowOff>
    </xdr:from>
    <xdr:to>
      <xdr:col>2</xdr:col>
      <xdr:colOff>3109912</xdr:colOff>
      <xdr:row>32</xdr:row>
      <xdr:rowOff>1931987</xdr:rowOff>
    </xdr:to>
    <xdr:pic>
      <xdr:nvPicPr>
        <xdr:cNvPr id="66" name="Image 47" descr="HD_12365_TABLETTE GUANAJA GRUE 70% 85G_4 - valrhona.com">
          <a:extLst>
            <a:ext uri="{FF2B5EF4-FFF2-40B4-BE49-F238E27FC236}">
              <a16:creationId xmlns:a16="http://schemas.microsoft.com/office/drawing/2014/main" id="{6D0959B7-2A30-4385-9A89-A442FC2D2D9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776363">
          <a:off x="6291262" y="45654912"/>
          <a:ext cx="704850" cy="1666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1881182</xdr:colOff>
      <xdr:row>29</xdr:row>
      <xdr:rowOff>241300</xdr:rowOff>
    </xdr:from>
    <xdr:to>
      <xdr:col>2</xdr:col>
      <xdr:colOff>2586032</xdr:colOff>
      <xdr:row>29</xdr:row>
      <xdr:rowOff>1870075</xdr:rowOff>
    </xdr:to>
    <xdr:pic>
      <xdr:nvPicPr>
        <xdr:cNvPr id="67" name="Image 46" descr="HD_12366_TABLETTE CARAMELIA PERLE CRAQUANTE 85G_4 - valrhona.com">
          <a:extLst>
            <a:ext uri="{FF2B5EF4-FFF2-40B4-BE49-F238E27FC236}">
              <a16:creationId xmlns:a16="http://schemas.microsoft.com/office/drawing/2014/main" id="{5BA19638-0F64-4107-956D-70182E5686A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 rot="-760787">
          <a:off x="5767382" y="39306500"/>
          <a:ext cx="704850" cy="1628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2628900</xdr:colOff>
      <xdr:row>10</xdr:row>
      <xdr:rowOff>50800</xdr:rowOff>
    </xdr:from>
    <xdr:to>
      <xdr:col>2</xdr:col>
      <xdr:colOff>4257675</xdr:colOff>
      <xdr:row>11</xdr:row>
      <xdr:rowOff>93663</xdr:rowOff>
    </xdr:to>
    <xdr:pic>
      <xdr:nvPicPr>
        <xdr:cNvPr id="68" name="Picture 4" descr="11147 - Coffret Collection 500g ouvert">
          <a:extLst>
            <a:ext uri="{FF2B5EF4-FFF2-40B4-BE49-F238E27FC236}">
              <a16:creationId xmlns:a16="http://schemas.microsoft.com/office/drawing/2014/main" id="{40B10A25-8CB3-49D0-8916-965D403370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15100" y="9906000"/>
          <a:ext cx="1628775" cy="2151063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10</xdr:row>
      <xdr:rowOff>103188</xdr:rowOff>
    </xdr:from>
    <xdr:to>
      <xdr:col>2</xdr:col>
      <xdr:colOff>2247900</xdr:colOff>
      <xdr:row>11</xdr:row>
      <xdr:rowOff>55563</xdr:rowOff>
    </xdr:to>
    <xdr:pic>
      <xdr:nvPicPr>
        <xdr:cNvPr id="69" name="Image 35">
          <a:extLst>
            <a:ext uri="{FF2B5EF4-FFF2-40B4-BE49-F238E27FC236}">
              <a16:creationId xmlns:a16="http://schemas.microsoft.com/office/drawing/2014/main" id="{55A7E154-F60F-41A7-A6B9-2FF056CC9D9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9958388"/>
          <a:ext cx="2247900" cy="206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2295525</xdr:colOff>
      <xdr:row>19</xdr:row>
      <xdr:rowOff>50800</xdr:rowOff>
    </xdr:from>
    <xdr:to>
      <xdr:col>2</xdr:col>
      <xdr:colOff>4152900</xdr:colOff>
      <xdr:row>20</xdr:row>
      <xdr:rowOff>184150</xdr:rowOff>
    </xdr:to>
    <xdr:pic>
      <xdr:nvPicPr>
        <xdr:cNvPr id="70" name="Image 7">
          <a:extLst>
            <a:ext uri="{FF2B5EF4-FFF2-40B4-BE49-F238E27FC236}">
              <a16:creationId xmlns:a16="http://schemas.microsoft.com/office/drawing/2014/main" id="{8CC9B800-9160-4421-8BA8-C4F3BE38F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81725" y="26136600"/>
          <a:ext cx="1857375" cy="224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0</xdr:colOff>
      <xdr:row>19</xdr:row>
      <xdr:rowOff>155575</xdr:rowOff>
    </xdr:from>
    <xdr:to>
      <xdr:col>2</xdr:col>
      <xdr:colOff>2076450</xdr:colOff>
      <xdr:row>20</xdr:row>
      <xdr:rowOff>136525</xdr:rowOff>
    </xdr:to>
    <xdr:pic>
      <xdr:nvPicPr>
        <xdr:cNvPr id="71" name="Picture 2" descr="12380 Coffret DÃ©couverte 52 carrÃ©s">
          <a:extLst>
            <a:ext uri="{FF2B5EF4-FFF2-40B4-BE49-F238E27FC236}">
              <a16:creationId xmlns:a16="http://schemas.microsoft.com/office/drawing/2014/main" id="{8C6C3D08-9821-44D1-9671-3B9C372705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86200" y="26241375"/>
          <a:ext cx="2076450" cy="2089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380992</xdr:colOff>
      <xdr:row>29</xdr:row>
      <xdr:rowOff>50800</xdr:rowOff>
    </xdr:from>
    <xdr:to>
      <xdr:col>2</xdr:col>
      <xdr:colOff>1352542</xdr:colOff>
      <xdr:row>29</xdr:row>
      <xdr:rowOff>2089150</xdr:rowOff>
    </xdr:to>
    <xdr:pic>
      <xdr:nvPicPr>
        <xdr:cNvPr id="72" name="Image 8">
          <a:extLst>
            <a:ext uri="{FF2B5EF4-FFF2-40B4-BE49-F238E27FC236}">
              <a16:creationId xmlns:a16="http://schemas.microsoft.com/office/drawing/2014/main" id="{39F8E6ED-AAFC-40F7-82DC-CDF35605063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67192" y="39116000"/>
          <a:ext cx="971550" cy="2038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2</xdr:col>
      <xdr:colOff>476240</xdr:colOff>
      <xdr:row>32</xdr:row>
      <xdr:rowOff>122236</xdr:rowOff>
    </xdr:from>
    <xdr:to>
      <xdr:col>2</xdr:col>
      <xdr:colOff>1466840</xdr:colOff>
      <xdr:row>32</xdr:row>
      <xdr:rowOff>2084386</xdr:rowOff>
    </xdr:to>
    <xdr:pic>
      <xdr:nvPicPr>
        <xdr:cNvPr id="73" name="Image 49" descr="12360 Tablette 70g Guanaja">
          <a:extLst>
            <a:ext uri="{FF2B5EF4-FFF2-40B4-BE49-F238E27FC236}">
              <a16:creationId xmlns:a16="http://schemas.microsoft.com/office/drawing/2014/main" id="{665A96C3-A96C-4B57-9C75-1074BBF9CB2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62440" y="45512036"/>
          <a:ext cx="990600" cy="1962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2214558</xdr:colOff>
      <xdr:row>25</xdr:row>
      <xdr:rowOff>527060</xdr:rowOff>
    </xdr:from>
    <xdr:to>
      <xdr:col>2</xdr:col>
      <xdr:colOff>3333750</xdr:colOff>
      <xdr:row>27</xdr:row>
      <xdr:rowOff>193686</xdr:rowOff>
    </xdr:to>
    <xdr:grpSp>
      <xdr:nvGrpSpPr>
        <xdr:cNvPr id="93" name="Groupe 44">
          <a:extLst>
            <a:ext uri="{FF2B5EF4-FFF2-40B4-BE49-F238E27FC236}">
              <a16:creationId xmlns:a16="http://schemas.microsoft.com/office/drawing/2014/main" id="{1D6A0A7E-FD99-441B-81C1-8B5D1174C317}"/>
            </a:ext>
          </a:extLst>
        </xdr:cNvPr>
        <xdr:cNvGrpSpPr>
          <a:grpSpLocks/>
        </xdr:cNvGrpSpPr>
      </xdr:nvGrpSpPr>
      <xdr:grpSpPr bwMode="auto">
        <a:xfrm>
          <a:off x="6100758" y="37585660"/>
          <a:ext cx="1119192" cy="987426"/>
          <a:chOff x="6347907" y="876677"/>
          <a:chExt cx="1023850" cy="865092"/>
        </a:xfrm>
      </xdr:grpSpPr>
      <xdr:pic>
        <xdr:nvPicPr>
          <xdr:cNvPr id="94" name="Image 45">
            <a:extLst>
              <a:ext uri="{FF2B5EF4-FFF2-40B4-BE49-F238E27FC236}">
                <a16:creationId xmlns:a16="http://schemas.microsoft.com/office/drawing/2014/main" id="{1394432A-9609-4305-A1D2-6D8BDC947A5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-1200000">
            <a:off x="6347907" y="899369"/>
            <a:ext cx="541944" cy="8424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5" name="Image 46">
            <a:extLst>
              <a:ext uri="{FF2B5EF4-FFF2-40B4-BE49-F238E27FC236}">
                <a16:creationId xmlns:a16="http://schemas.microsoft.com/office/drawing/2014/main" id="{70FF9048-8C13-4A69-8B5B-869CE9F627B7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200000">
            <a:off x="6829813" y="876677"/>
            <a:ext cx="541944" cy="8424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6" name="Image 47">
            <a:extLst>
              <a:ext uri="{FF2B5EF4-FFF2-40B4-BE49-F238E27FC236}">
                <a16:creationId xmlns:a16="http://schemas.microsoft.com/office/drawing/2014/main" id="{5F4ECDCB-C5AC-4DD2-95B5-436BA10E8464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588861" y="899369"/>
            <a:ext cx="541944" cy="8424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2857509</xdr:colOff>
      <xdr:row>23</xdr:row>
      <xdr:rowOff>1908185</xdr:rowOff>
    </xdr:from>
    <xdr:to>
      <xdr:col>2</xdr:col>
      <xdr:colOff>3929071</xdr:colOff>
      <xdr:row>25</xdr:row>
      <xdr:rowOff>122248</xdr:rowOff>
    </xdr:to>
    <xdr:grpSp>
      <xdr:nvGrpSpPr>
        <xdr:cNvPr id="97" name="Groupe 39">
          <a:extLst>
            <a:ext uri="{FF2B5EF4-FFF2-40B4-BE49-F238E27FC236}">
              <a16:creationId xmlns:a16="http://schemas.microsoft.com/office/drawing/2014/main" id="{DEFEAC44-0F08-4EB2-AA1A-DE8DC3BEA77A}"/>
            </a:ext>
          </a:extLst>
        </xdr:cNvPr>
        <xdr:cNvGrpSpPr>
          <a:grpSpLocks/>
        </xdr:cNvGrpSpPr>
      </xdr:nvGrpSpPr>
      <xdr:grpSpPr bwMode="auto">
        <a:xfrm>
          <a:off x="6743709" y="36198185"/>
          <a:ext cx="1071562" cy="982663"/>
          <a:chOff x="4007404" y="5446336"/>
          <a:chExt cx="993630" cy="841090"/>
        </a:xfrm>
      </xdr:grpSpPr>
      <xdr:pic>
        <xdr:nvPicPr>
          <xdr:cNvPr id="98" name="Picture 4" descr="FÃ¨ve Noir">
            <a:extLst>
              <a:ext uri="{FF2B5EF4-FFF2-40B4-BE49-F238E27FC236}">
                <a16:creationId xmlns:a16="http://schemas.microsoft.com/office/drawing/2014/main" id="{41A7358D-E94B-4182-AB36-4DCCF3CAB7E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-1200000">
            <a:off x="4007404" y="5446337"/>
            <a:ext cx="540748" cy="84054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9" name="Picture 4" descr="FÃ¨ve Noir">
            <a:extLst>
              <a:ext uri="{FF2B5EF4-FFF2-40B4-BE49-F238E27FC236}">
                <a16:creationId xmlns:a16="http://schemas.microsoft.com/office/drawing/2014/main" id="{F43531FA-E11C-44FE-9261-A49E584E01B5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183146">
            <a:off x="4460286" y="5446885"/>
            <a:ext cx="540748" cy="84054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0" name="Picture 4" descr="FÃ¨ve Noir">
            <a:extLst>
              <a:ext uri="{FF2B5EF4-FFF2-40B4-BE49-F238E27FC236}">
                <a16:creationId xmlns:a16="http://schemas.microsoft.com/office/drawing/2014/main" id="{CC49A51A-9D64-42C5-B1FA-85B93D184E7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1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244985" y="5446336"/>
            <a:ext cx="540748" cy="84054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1071562</xdr:colOff>
      <xdr:row>27</xdr:row>
      <xdr:rowOff>407987</xdr:rowOff>
    </xdr:from>
    <xdr:to>
      <xdr:col>2</xdr:col>
      <xdr:colOff>2024062</xdr:colOff>
      <xdr:row>29</xdr:row>
      <xdr:rowOff>50800</xdr:rowOff>
    </xdr:to>
    <xdr:grpSp>
      <xdr:nvGrpSpPr>
        <xdr:cNvPr id="101" name="Groupe 1">
          <a:extLst>
            <a:ext uri="{FF2B5EF4-FFF2-40B4-BE49-F238E27FC236}">
              <a16:creationId xmlns:a16="http://schemas.microsoft.com/office/drawing/2014/main" id="{76796A20-95FF-4D50-B8F4-E43A82F9E16B}"/>
            </a:ext>
          </a:extLst>
        </xdr:cNvPr>
        <xdr:cNvGrpSpPr>
          <a:grpSpLocks/>
        </xdr:cNvGrpSpPr>
      </xdr:nvGrpSpPr>
      <xdr:grpSpPr bwMode="auto">
        <a:xfrm>
          <a:off x="4957762" y="38787387"/>
          <a:ext cx="952500" cy="963613"/>
          <a:chOff x="10762384" y="29977773"/>
          <a:chExt cx="942975" cy="857250"/>
        </a:xfrm>
      </xdr:grpSpPr>
      <xdr:pic>
        <xdr:nvPicPr>
          <xdr:cNvPr id="102" name="Image 44">
            <a:extLst>
              <a:ext uri="{FF2B5EF4-FFF2-40B4-BE49-F238E27FC236}">
                <a16:creationId xmlns:a16="http://schemas.microsoft.com/office/drawing/2014/main" id="{4A9C397D-DD47-407F-BF49-DCA1CA7FE75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379029">
            <a:off x="11171959" y="29987298"/>
            <a:ext cx="533400" cy="828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3" name="Image 45">
            <a:extLst>
              <a:ext uri="{FF2B5EF4-FFF2-40B4-BE49-F238E27FC236}">
                <a16:creationId xmlns:a16="http://schemas.microsoft.com/office/drawing/2014/main" id="{F40DC033-233D-4863-AD8C-8B7A2D225E7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-1528025">
            <a:off x="10762384" y="30006348"/>
            <a:ext cx="533400" cy="828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4" name="Image 43">
            <a:extLst>
              <a:ext uri="{FF2B5EF4-FFF2-40B4-BE49-F238E27FC236}">
                <a16:creationId xmlns:a16="http://schemas.microsoft.com/office/drawing/2014/main" id="{7E9D6B34-0EF0-4A61-A409-1479326BBCEF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5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10962409" y="29977773"/>
            <a:ext cx="533400" cy="828675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  <xdr:twoCellAnchor>
    <xdr:from>
      <xdr:col>2</xdr:col>
      <xdr:colOff>833438</xdr:colOff>
      <xdr:row>24</xdr:row>
      <xdr:rowOff>574675</xdr:rowOff>
    </xdr:from>
    <xdr:to>
      <xdr:col>2</xdr:col>
      <xdr:colOff>1952630</xdr:colOff>
      <xdr:row>26</xdr:row>
      <xdr:rowOff>241301</xdr:rowOff>
    </xdr:to>
    <xdr:grpSp>
      <xdr:nvGrpSpPr>
        <xdr:cNvPr id="105" name="Groupe 44">
          <a:extLst>
            <a:ext uri="{FF2B5EF4-FFF2-40B4-BE49-F238E27FC236}">
              <a16:creationId xmlns:a16="http://schemas.microsoft.com/office/drawing/2014/main" id="{89CADC5D-1C26-449D-84A1-FF0D738533A1}"/>
            </a:ext>
          </a:extLst>
        </xdr:cNvPr>
        <xdr:cNvGrpSpPr>
          <a:grpSpLocks/>
        </xdr:cNvGrpSpPr>
      </xdr:nvGrpSpPr>
      <xdr:grpSpPr bwMode="auto">
        <a:xfrm>
          <a:off x="4719638" y="36972875"/>
          <a:ext cx="1119192" cy="987426"/>
          <a:chOff x="6347907" y="876677"/>
          <a:chExt cx="1023850" cy="865092"/>
        </a:xfrm>
      </xdr:grpSpPr>
      <xdr:pic>
        <xdr:nvPicPr>
          <xdr:cNvPr id="106" name="Image 45">
            <a:extLst>
              <a:ext uri="{FF2B5EF4-FFF2-40B4-BE49-F238E27FC236}">
                <a16:creationId xmlns:a16="http://schemas.microsoft.com/office/drawing/2014/main" id="{08BDEF58-8E6F-4859-82EF-D0983E1FE222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-1200000">
            <a:off x="6347907" y="899369"/>
            <a:ext cx="541944" cy="8424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7" name="Image 46">
            <a:extLst>
              <a:ext uri="{FF2B5EF4-FFF2-40B4-BE49-F238E27FC236}">
                <a16:creationId xmlns:a16="http://schemas.microsoft.com/office/drawing/2014/main" id="{5185DEB5-DFA8-4FA7-B27E-CC17E14BAFDE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rot="1200000">
            <a:off x="6829813" y="876677"/>
            <a:ext cx="541944" cy="8424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08" name="Image 47">
            <a:extLst>
              <a:ext uri="{FF2B5EF4-FFF2-40B4-BE49-F238E27FC236}">
                <a16:creationId xmlns:a16="http://schemas.microsoft.com/office/drawing/2014/main" id="{F8094041-4A23-4584-A437-147FAEAC76A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9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588861" y="899369"/>
            <a:ext cx="541944" cy="8424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">
    <pageSetUpPr fitToPage="1"/>
  </sheetPr>
  <dimension ref="A1:T74"/>
  <sheetViews>
    <sheetView tabSelected="1" topLeftCell="A5" zoomScale="50" zoomScaleNormal="50" workbookViewId="0">
      <selection activeCell="A7" sqref="A7:J7"/>
    </sheetView>
  </sheetViews>
  <sheetFormatPr baseColWidth="10" defaultColWidth="10.83203125" defaultRowHeight="34"/>
  <cols>
    <col min="1" max="1" width="15.1640625" style="1" customWidth="1"/>
    <col min="2" max="2" width="35.6640625" style="2" customWidth="1"/>
    <col min="3" max="3" width="57.1640625" style="1" customWidth="1"/>
    <col min="4" max="4" width="56.33203125" style="1" customWidth="1"/>
    <col min="5" max="5" width="14.1640625" style="3" customWidth="1"/>
    <col min="6" max="6" width="25.33203125" style="1" customWidth="1"/>
    <col min="7" max="7" width="19.33203125" style="4" customWidth="1"/>
    <col min="8" max="8" width="17.5" style="5" customWidth="1"/>
    <col min="9" max="9" width="26.1640625" style="5" customWidth="1"/>
    <col min="10" max="10" width="23.83203125" style="2" customWidth="1"/>
    <col min="11" max="11" width="18.6640625" style="1" hidden="1" customWidth="1"/>
    <col min="12" max="12" width="30" style="6" hidden="1" customWidth="1"/>
    <col min="13" max="13" width="20" style="7" hidden="1" customWidth="1"/>
    <col min="14" max="15" width="21.83203125" style="8" hidden="1" customWidth="1"/>
    <col min="16" max="16" width="27.6640625" style="9" hidden="1" customWidth="1"/>
    <col min="17" max="17" width="10.83203125" style="10" hidden="1" customWidth="1"/>
    <col min="18" max="18" width="10.83203125" style="1" customWidth="1"/>
    <col min="19" max="34" width="10.83203125" style="1"/>
    <col min="35" max="61" width="10.83203125" style="1" customWidth="1"/>
    <col min="62" max="253" width="10.83203125" style="1"/>
    <col min="254" max="254" width="7.6640625" style="1" customWidth="1"/>
    <col min="255" max="255" width="35.6640625" style="1" customWidth="1"/>
    <col min="256" max="256" width="57.1640625" style="1" customWidth="1"/>
    <col min="257" max="257" width="56.33203125" style="1" customWidth="1"/>
    <col min="258" max="260" width="19.33203125" style="1" customWidth="1"/>
    <col min="261" max="261" width="17.5" style="1" customWidth="1"/>
    <col min="262" max="262" width="26.1640625" style="1" customWidth="1"/>
    <col min="263" max="263" width="23.83203125" style="1" customWidth="1"/>
    <col min="264" max="271" width="0" style="1" hidden="1" customWidth="1"/>
    <col min="272" max="272" width="17.33203125" style="1" customWidth="1"/>
    <col min="273" max="509" width="10.83203125" style="1"/>
    <col min="510" max="510" width="7.6640625" style="1" customWidth="1"/>
    <col min="511" max="511" width="35.6640625" style="1" customWidth="1"/>
    <col min="512" max="512" width="57.1640625" style="1" customWidth="1"/>
    <col min="513" max="513" width="56.33203125" style="1" customWidth="1"/>
    <col min="514" max="516" width="19.33203125" style="1" customWidth="1"/>
    <col min="517" max="517" width="17.5" style="1" customWidth="1"/>
    <col min="518" max="518" width="26.1640625" style="1" customWidth="1"/>
    <col min="519" max="519" width="23.83203125" style="1" customWidth="1"/>
    <col min="520" max="527" width="0" style="1" hidden="1" customWidth="1"/>
    <col min="528" max="528" width="17.33203125" style="1" customWidth="1"/>
    <col min="529" max="765" width="10.83203125" style="1"/>
    <col min="766" max="766" width="7.6640625" style="1" customWidth="1"/>
    <col min="767" max="767" width="35.6640625" style="1" customWidth="1"/>
    <col min="768" max="768" width="57.1640625" style="1" customWidth="1"/>
    <col min="769" max="769" width="56.33203125" style="1" customWidth="1"/>
    <col min="770" max="772" width="19.33203125" style="1" customWidth="1"/>
    <col min="773" max="773" width="17.5" style="1" customWidth="1"/>
    <col min="774" max="774" width="26.1640625" style="1" customWidth="1"/>
    <col min="775" max="775" width="23.83203125" style="1" customWidth="1"/>
    <col min="776" max="783" width="0" style="1" hidden="1" customWidth="1"/>
    <col min="784" max="784" width="17.33203125" style="1" customWidth="1"/>
    <col min="785" max="1021" width="10.83203125" style="1"/>
    <col min="1022" max="1022" width="7.6640625" style="1" customWidth="1"/>
    <col min="1023" max="1023" width="35.6640625" style="1" customWidth="1"/>
    <col min="1024" max="1024" width="57.1640625" style="1" customWidth="1"/>
    <col min="1025" max="1025" width="56.33203125" style="1" customWidth="1"/>
    <col min="1026" max="1028" width="19.33203125" style="1" customWidth="1"/>
    <col min="1029" max="1029" width="17.5" style="1" customWidth="1"/>
    <col min="1030" max="1030" width="26.1640625" style="1" customWidth="1"/>
    <col min="1031" max="1031" width="23.83203125" style="1" customWidth="1"/>
    <col min="1032" max="1039" width="0" style="1" hidden="1" customWidth="1"/>
    <col min="1040" max="1040" width="17.33203125" style="1" customWidth="1"/>
    <col min="1041" max="1277" width="10.83203125" style="1"/>
    <col min="1278" max="1278" width="7.6640625" style="1" customWidth="1"/>
    <col min="1279" max="1279" width="35.6640625" style="1" customWidth="1"/>
    <col min="1280" max="1280" width="57.1640625" style="1" customWidth="1"/>
    <col min="1281" max="1281" width="56.33203125" style="1" customWidth="1"/>
    <col min="1282" max="1284" width="19.33203125" style="1" customWidth="1"/>
    <col min="1285" max="1285" width="17.5" style="1" customWidth="1"/>
    <col min="1286" max="1286" width="26.1640625" style="1" customWidth="1"/>
    <col min="1287" max="1287" width="23.83203125" style="1" customWidth="1"/>
    <col min="1288" max="1295" width="0" style="1" hidden="1" customWidth="1"/>
    <col min="1296" max="1296" width="17.33203125" style="1" customWidth="1"/>
    <col min="1297" max="1533" width="10.83203125" style="1"/>
    <col min="1534" max="1534" width="7.6640625" style="1" customWidth="1"/>
    <col min="1535" max="1535" width="35.6640625" style="1" customWidth="1"/>
    <col min="1536" max="1536" width="57.1640625" style="1" customWidth="1"/>
    <col min="1537" max="1537" width="56.33203125" style="1" customWidth="1"/>
    <col min="1538" max="1540" width="19.33203125" style="1" customWidth="1"/>
    <col min="1541" max="1541" width="17.5" style="1" customWidth="1"/>
    <col min="1542" max="1542" width="26.1640625" style="1" customWidth="1"/>
    <col min="1543" max="1543" width="23.83203125" style="1" customWidth="1"/>
    <col min="1544" max="1551" width="0" style="1" hidden="1" customWidth="1"/>
    <col min="1552" max="1552" width="17.33203125" style="1" customWidth="1"/>
    <col min="1553" max="1789" width="10.83203125" style="1"/>
    <col min="1790" max="1790" width="7.6640625" style="1" customWidth="1"/>
    <col min="1791" max="1791" width="35.6640625" style="1" customWidth="1"/>
    <col min="1792" max="1792" width="57.1640625" style="1" customWidth="1"/>
    <col min="1793" max="1793" width="56.33203125" style="1" customWidth="1"/>
    <col min="1794" max="1796" width="19.33203125" style="1" customWidth="1"/>
    <col min="1797" max="1797" width="17.5" style="1" customWidth="1"/>
    <col min="1798" max="1798" width="26.1640625" style="1" customWidth="1"/>
    <col min="1799" max="1799" width="23.83203125" style="1" customWidth="1"/>
    <col min="1800" max="1807" width="0" style="1" hidden="1" customWidth="1"/>
    <col min="1808" max="1808" width="17.33203125" style="1" customWidth="1"/>
    <col min="1809" max="2045" width="10.83203125" style="1"/>
    <col min="2046" max="2046" width="7.6640625" style="1" customWidth="1"/>
    <col min="2047" max="2047" width="35.6640625" style="1" customWidth="1"/>
    <col min="2048" max="2048" width="57.1640625" style="1" customWidth="1"/>
    <col min="2049" max="2049" width="56.33203125" style="1" customWidth="1"/>
    <col min="2050" max="2052" width="19.33203125" style="1" customWidth="1"/>
    <col min="2053" max="2053" width="17.5" style="1" customWidth="1"/>
    <col min="2054" max="2054" width="26.1640625" style="1" customWidth="1"/>
    <col min="2055" max="2055" width="23.83203125" style="1" customWidth="1"/>
    <col min="2056" max="2063" width="0" style="1" hidden="1" customWidth="1"/>
    <col min="2064" max="2064" width="17.33203125" style="1" customWidth="1"/>
    <col min="2065" max="2301" width="10.83203125" style="1"/>
    <col min="2302" max="2302" width="7.6640625" style="1" customWidth="1"/>
    <col min="2303" max="2303" width="35.6640625" style="1" customWidth="1"/>
    <col min="2304" max="2304" width="57.1640625" style="1" customWidth="1"/>
    <col min="2305" max="2305" width="56.33203125" style="1" customWidth="1"/>
    <col min="2306" max="2308" width="19.33203125" style="1" customWidth="1"/>
    <col min="2309" max="2309" width="17.5" style="1" customWidth="1"/>
    <col min="2310" max="2310" width="26.1640625" style="1" customWidth="1"/>
    <col min="2311" max="2311" width="23.83203125" style="1" customWidth="1"/>
    <col min="2312" max="2319" width="0" style="1" hidden="1" customWidth="1"/>
    <col min="2320" max="2320" width="17.33203125" style="1" customWidth="1"/>
    <col min="2321" max="2557" width="10.83203125" style="1"/>
    <col min="2558" max="2558" width="7.6640625" style="1" customWidth="1"/>
    <col min="2559" max="2559" width="35.6640625" style="1" customWidth="1"/>
    <col min="2560" max="2560" width="57.1640625" style="1" customWidth="1"/>
    <col min="2561" max="2561" width="56.33203125" style="1" customWidth="1"/>
    <col min="2562" max="2564" width="19.33203125" style="1" customWidth="1"/>
    <col min="2565" max="2565" width="17.5" style="1" customWidth="1"/>
    <col min="2566" max="2566" width="26.1640625" style="1" customWidth="1"/>
    <col min="2567" max="2567" width="23.83203125" style="1" customWidth="1"/>
    <col min="2568" max="2575" width="0" style="1" hidden="1" customWidth="1"/>
    <col min="2576" max="2576" width="17.33203125" style="1" customWidth="1"/>
    <col min="2577" max="2813" width="10.83203125" style="1"/>
    <col min="2814" max="2814" width="7.6640625" style="1" customWidth="1"/>
    <col min="2815" max="2815" width="35.6640625" style="1" customWidth="1"/>
    <col min="2816" max="2816" width="57.1640625" style="1" customWidth="1"/>
    <col min="2817" max="2817" width="56.33203125" style="1" customWidth="1"/>
    <col min="2818" max="2820" width="19.33203125" style="1" customWidth="1"/>
    <col min="2821" max="2821" width="17.5" style="1" customWidth="1"/>
    <col min="2822" max="2822" width="26.1640625" style="1" customWidth="1"/>
    <col min="2823" max="2823" width="23.83203125" style="1" customWidth="1"/>
    <col min="2824" max="2831" width="0" style="1" hidden="1" customWidth="1"/>
    <col min="2832" max="2832" width="17.33203125" style="1" customWidth="1"/>
    <col min="2833" max="3069" width="10.83203125" style="1"/>
    <col min="3070" max="3070" width="7.6640625" style="1" customWidth="1"/>
    <col min="3071" max="3071" width="35.6640625" style="1" customWidth="1"/>
    <col min="3072" max="3072" width="57.1640625" style="1" customWidth="1"/>
    <col min="3073" max="3073" width="56.33203125" style="1" customWidth="1"/>
    <col min="3074" max="3076" width="19.33203125" style="1" customWidth="1"/>
    <col min="3077" max="3077" width="17.5" style="1" customWidth="1"/>
    <col min="3078" max="3078" width="26.1640625" style="1" customWidth="1"/>
    <col min="3079" max="3079" width="23.83203125" style="1" customWidth="1"/>
    <col min="3080" max="3087" width="0" style="1" hidden="1" customWidth="1"/>
    <col min="3088" max="3088" width="17.33203125" style="1" customWidth="1"/>
    <col min="3089" max="3325" width="10.83203125" style="1"/>
    <col min="3326" max="3326" width="7.6640625" style="1" customWidth="1"/>
    <col min="3327" max="3327" width="35.6640625" style="1" customWidth="1"/>
    <col min="3328" max="3328" width="57.1640625" style="1" customWidth="1"/>
    <col min="3329" max="3329" width="56.33203125" style="1" customWidth="1"/>
    <col min="3330" max="3332" width="19.33203125" style="1" customWidth="1"/>
    <col min="3333" max="3333" width="17.5" style="1" customWidth="1"/>
    <col min="3334" max="3334" width="26.1640625" style="1" customWidth="1"/>
    <col min="3335" max="3335" width="23.83203125" style="1" customWidth="1"/>
    <col min="3336" max="3343" width="0" style="1" hidden="1" customWidth="1"/>
    <col min="3344" max="3344" width="17.33203125" style="1" customWidth="1"/>
    <col min="3345" max="3581" width="10.83203125" style="1"/>
    <col min="3582" max="3582" width="7.6640625" style="1" customWidth="1"/>
    <col min="3583" max="3583" width="35.6640625" style="1" customWidth="1"/>
    <col min="3584" max="3584" width="57.1640625" style="1" customWidth="1"/>
    <col min="3585" max="3585" width="56.33203125" style="1" customWidth="1"/>
    <col min="3586" max="3588" width="19.33203125" style="1" customWidth="1"/>
    <col min="3589" max="3589" width="17.5" style="1" customWidth="1"/>
    <col min="3590" max="3590" width="26.1640625" style="1" customWidth="1"/>
    <col min="3591" max="3591" width="23.83203125" style="1" customWidth="1"/>
    <col min="3592" max="3599" width="0" style="1" hidden="1" customWidth="1"/>
    <col min="3600" max="3600" width="17.33203125" style="1" customWidth="1"/>
    <col min="3601" max="3837" width="10.83203125" style="1"/>
    <col min="3838" max="3838" width="7.6640625" style="1" customWidth="1"/>
    <col min="3839" max="3839" width="35.6640625" style="1" customWidth="1"/>
    <col min="3840" max="3840" width="57.1640625" style="1" customWidth="1"/>
    <col min="3841" max="3841" width="56.33203125" style="1" customWidth="1"/>
    <col min="3842" max="3844" width="19.33203125" style="1" customWidth="1"/>
    <col min="3845" max="3845" width="17.5" style="1" customWidth="1"/>
    <col min="3846" max="3846" width="26.1640625" style="1" customWidth="1"/>
    <col min="3847" max="3847" width="23.83203125" style="1" customWidth="1"/>
    <col min="3848" max="3855" width="0" style="1" hidden="1" customWidth="1"/>
    <col min="3856" max="3856" width="17.33203125" style="1" customWidth="1"/>
    <col min="3857" max="4093" width="10.83203125" style="1"/>
    <col min="4094" max="4094" width="7.6640625" style="1" customWidth="1"/>
    <col min="4095" max="4095" width="35.6640625" style="1" customWidth="1"/>
    <col min="4096" max="4096" width="57.1640625" style="1" customWidth="1"/>
    <col min="4097" max="4097" width="56.33203125" style="1" customWidth="1"/>
    <col min="4098" max="4100" width="19.33203125" style="1" customWidth="1"/>
    <col min="4101" max="4101" width="17.5" style="1" customWidth="1"/>
    <col min="4102" max="4102" width="26.1640625" style="1" customWidth="1"/>
    <col min="4103" max="4103" width="23.83203125" style="1" customWidth="1"/>
    <col min="4104" max="4111" width="0" style="1" hidden="1" customWidth="1"/>
    <col min="4112" max="4112" width="17.33203125" style="1" customWidth="1"/>
    <col min="4113" max="4349" width="10.83203125" style="1"/>
    <col min="4350" max="4350" width="7.6640625" style="1" customWidth="1"/>
    <col min="4351" max="4351" width="35.6640625" style="1" customWidth="1"/>
    <col min="4352" max="4352" width="57.1640625" style="1" customWidth="1"/>
    <col min="4353" max="4353" width="56.33203125" style="1" customWidth="1"/>
    <col min="4354" max="4356" width="19.33203125" style="1" customWidth="1"/>
    <col min="4357" max="4357" width="17.5" style="1" customWidth="1"/>
    <col min="4358" max="4358" width="26.1640625" style="1" customWidth="1"/>
    <col min="4359" max="4359" width="23.83203125" style="1" customWidth="1"/>
    <col min="4360" max="4367" width="0" style="1" hidden="1" customWidth="1"/>
    <col min="4368" max="4368" width="17.33203125" style="1" customWidth="1"/>
    <col min="4369" max="4605" width="10.83203125" style="1"/>
    <col min="4606" max="4606" width="7.6640625" style="1" customWidth="1"/>
    <col min="4607" max="4607" width="35.6640625" style="1" customWidth="1"/>
    <col min="4608" max="4608" width="57.1640625" style="1" customWidth="1"/>
    <col min="4609" max="4609" width="56.33203125" style="1" customWidth="1"/>
    <col min="4610" max="4612" width="19.33203125" style="1" customWidth="1"/>
    <col min="4613" max="4613" width="17.5" style="1" customWidth="1"/>
    <col min="4614" max="4614" width="26.1640625" style="1" customWidth="1"/>
    <col min="4615" max="4615" width="23.83203125" style="1" customWidth="1"/>
    <col min="4616" max="4623" width="0" style="1" hidden="1" customWidth="1"/>
    <col min="4624" max="4624" width="17.33203125" style="1" customWidth="1"/>
    <col min="4625" max="4861" width="10.83203125" style="1"/>
    <col min="4862" max="4862" width="7.6640625" style="1" customWidth="1"/>
    <col min="4863" max="4863" width="35.6640625" style="1" customWidth="1"/>
    <col min="4864" max="4864" width="57.1640625" style="1" customWidth="1"/>
    <col min="4865" max="4865" width="56.33203125" style="1" customWidth="1"/>
    <col min="4866" max="4868" width="19.33203125" style="1" customWidth="1"/>
    <col min="4869" max="4869" width="17.5" style="1" customWidth="1"/>
    <col min="4870" max="4870" width="26.1640625" style="1" customWidth="1"/>
    <col min="4871" max="4871" width="23.83203125" style="1" customWidth="1"/>
    <col min="4872" max="4879" width="0" style="1" hidden="1" customWidth="1"/>
    <col min="4880" max="4880" width="17.33203125" style="1" customWidth="1"/>
    <col min="4881" max="5117" width="10.83203125" style="1"/>
    <col min="5118" max="5118" width="7.6640625" style="1" customWidth="1"/>
    <col min="5119" max="5119" width="35.6640625" style="1" customWidth="1"/>
    <col min="5120" max="5120" width="57.1640625" style="1" customWidth="1"/>
    <col min="5121" max="5121" width="56.33203125" style="1" customWidth="1"/>
    <col min="5122" max="5124" width="19.33203125" style="1" customWidth="1"/>
    <col min="5125" max="5125" width="17.5" style="1" customWidth="1"/>
    <col min="5126" max="5126" width="26.1640625" style="1" customWidth="1"/>
    <col min="5127" max="5127" width="23.83203125" style="1" customWidth="1"/>
    <col min="5128" max="5135" width="0" style="1" hidden="1" customWidth="1"/>
    <col min="5136" max="5136" width="17.33203125" style="1" customWidth="1"/>
    <col min="5137" max="5373" width="10.83203125" style="1"/>
    <col min="5374" max="5374" width="7.6640625" style="1" customWidth="1"/>
    <col min="5375" max="5375" width="35.6640625" style="1" customWidth="1"/>
    <col min="5376" max="5376" width="57.1640625" style="1" customWidth="1"/>
    <col min="5377" max="5377" width="56.33203125" style="1" customWidth="1"/>
    <col min="5378" max="5380" width="19.33203125" style="1" customWidth="1"/>
    <col min="5381" max="5381" width="17.5" style="1" customWidth="1"/>
    <col min="5382" max="5382" width="26.1640625" style="1" customWidth="1"/>
    <col min="5383" max="5383" width="23.83203125" style="1" customWidth="1"/>
    <col min="5384" max="5391" width="0" style="1" hidden="1" customWidth="1"/>
    <col min="5392" max="5392" width="17.33203125" style="1" customWidth="1"/>
    <col min="5393" max="5629" width="10.83203125" style="1"/>
    <col min="5630" max="5630" width="7.6640625" style="1" customWidth="1"/>
    <col min="5631" max="5631" width="35.6640625" style="1" customWidth="1"/>
    <col min="5632" max="5632" width="57.1640625" style="1" customWidth="1"/>
    <col min="5633" max="5633" width="56.33203125" style="1" customWidth="1"/>
    <col min="5634" max="5636" width="19.33203125" style="1" customWidth="1"/>
    <col min="5637" max="5637" width="17.5" style="1" customWidth="1"/>
    <col min="5638" max="5638" width="26.1640625" style="1" customWidth="1"/>
    <col min="5639" max="5639" width="23.83203125" style="1" customWidth="1"/>
    <col min="5640" max="5647" width="0" style="1" hidden="1" customWidth="1"/>
    <col min="5648" max="5648" width="17.33203125" style="1" customWidth="1"/>
    <col min="5649" max="5885" width="10.83203125" style="1"/>
    <col min="5886" max="5886" width="7.6640625" style="1" customWidth="1"/>
    <col min="5887" max="5887" width="35.6640625" style="1" customWidth="1"/>
    <col min="5888" max="5888" width="57.1640625" style="1" customWidth="1"/>
    <col min="5889" max="5889" width="56.33203125" style="1" customWidth="1"/>
    <col min="5890" max="5892" width="19.33203125" style="1" customWidth="1"/>
    <col min="5893" max="5893" width="17.5" style="1" customWidth="1"/>
    <col min="5894" max="5894" width="26.1640625" style="1" customWidth="1"/>
    <col min="5895" max="5895" width="23.83203125" style="1" customWidth="1"/>
    <col min="5896" max="5903" width="0" style="1" hidden="1" customWidth="1"/>
    <col min="5904" max="5904" width="17.33203125" style="1" customWidth="1"/>
    <col min="5905" max="6141" width="10.83203125" style="1"/>
    <col min="6142" max="6142" width="7.6640625" style="1" customWidth="1"/>
    <col min="6143" max="6143" width="35.6640625" style="1" customWidth="1"/>
    <col min="6144" max="6144" width="57.1640625" style="1" customWidth="1"/>
    <col min="6145" max="6145" width="56.33203125" style="1" customWidth="1"/>
    <col min="6146" max="6148" width="19.33203125" style="1" customWidth="1"/>
    <col min="6149" max="6149" width="17.5" style="1" customWidth="1"/>
    <col min="6150" max="6150" width="26.1640625" style="1" customWidth="1"/>
    <col min="6151" max="6151" width="23.83203125" style="1" customWidth="1"/>
    <col min="6152" max="6159" width="0" style="1" hidden="1" customWidth="1"/>
    <col min="6160" max="6160" width="17.33203125" style="1" customWidth="1"/>
    <col min="6161" max="6397" width="10.83203125" style="1"/>
    <col min="6398" max="6398" width="7.6640625" style="1" customWidth="1"/>
    <col min="6399" max="6399" width="35.6640625" style="1" customWidth="1"/>
    <col min="6400" max="6400" width="57.1640625" style="1" customWidth="1"/>
    <col min="6401" max="6401" width="56.33203125" style="1" customWidth="1"/>
    <col min="6402" max="6404" width="19.33203125" style="1" customWidth="1"/>
    <col min="6405" max="6405" width="17.5" style="1" customWidth="1"/>
    <col min="6406" max="6406" width="26.1640625" style="1" customWidth="1"/>
    <col min="6407" max="6407" width="23.83203125" style="1" customWidth="1"/>
    <col min="6408" max="6415" width="0" style="1" hidden="1" customWidth="1"/>
    <col min="6416" max="6416" width="17.33203125" style="1" customWidth="1"/>
    <col min="6417" max="6653" width="10.83203125" style="1"/>
    <col min="6654" max="6654" width="7.6640625" style="1" customWidth="1"/>
    <col min="6655" max="6655" width="35.6640625" style="1" customWidth="1"/>
    <col min="6656" max="6656" width="57.1640625" style="1" customWidth="1"/>
    <col min="6657" max="6657" width="56.33203125" style="1" customWidth="1"/>
    <col min="6658" max="6660" width="19.33203125" style="1" customWidth="1"/>
    <col min="6661" max="6661" width="17.5" style="1" customWidth="1"/>
    <col min="6662" max="6662" width="26.1640625" style="1" customWidth="1"/>
    <col min="6663" max="6663" width="23.83203125" style="1" customWidth="1"/>
    <col min="6664" max="6671" width="0" style="1" hidden="1" customWidth="1"/>
    <col min="6672" max="6672" width="17.33203125" style="1" customWidth="1"/>
    <col min="6673" max="6909" width="10.83203125" style="1"/>
    <col min="6910" max="6910" width="7.6640625" style="1" customWidth="1"/>
    <col min="6911" max="6911" width="35.6640625" style="1" customWidth="1"/>
    <col min="6912" max="6912" width="57.1640625" style="1" customWidth="1"/>
    <col min="6913" max="6913" width="56.33203125" style="1" customWidth="1"/>
    <col min="6914" max="6916" width="19.33203125" style="1" customWidth="1"/>
    <col min="6917" max="6917" width="17.5" style="1" customWidth="1"/>
    <col min="6918" max="6918" width="26.1640625" style="1" customWidth="1"/>
    <col min="6919" max="6919" width="23.83203125" style="1" customWidth="1"/>
    <col min="6920" max="6927" width="0" style="1" hidden="1" customWidth="1"/>
    <col min="6928" max="6928" width="17.33203125" style="1" customWidth="1"/>
    <col min="6929" max="7165" width="10.83203125" style="1"/>
    <col min="7166" max="7166" width="7.6640625" style="1" customWidth="1"/>
    <col min="7167" max="7167" width="35.6640625" style="1" customWidth="1"/>
    <col min="7168" max="7168" width="57.1640625" style="1" customWidth="1"/>
    <col min="7169" max="7169" width="56.33203125" style="1" customWidth="1"/>
    <col min="7170" max="7172" width="19.33203125" style="1" customWidth="1"/>
    <col min="7173" max="7173" width="17.5" style="1" customWidth="1"/>
    <col min="7174" max="7174" width="26.1640625" style="1" customWidth="1"/>
    <col min="7175" max="7175" width="23.83203125" style="1" customWidth="1"/>
    <col min="7176" max="7183" width="0" style="1" hidden="1" customWidth="1"/>
    <col min="7184" max="7184" width="17.33203125" style="1" customWidth="1"/>
    <col min="7185" max="7421" width="10.83203125" style="1"/>
    <col min="7422" max="7422" width="7.6640625" style="1" customWidth="1"/>
    <col min="7423" max="7423" width="35.6640625" style="1" customWidth="1"/>
    <col min="7424" max="7424" width="57.1640625" style="1" customWidth="1"/>
    <col min="7425" max="7425" width="56.33203125" style="1" customWidth="1"/>
    <col min="7426" max="7428" width="19.33203125" style="1" customWidth="1"/>
    <col min="7429" max="7429" width="17.5" style="1" customWidth="1"/>
    <col min="7430" max="7430" width="26.1640625" style="1" customWidth="1"/>
    <col min="7431" max="7431" width="23.83203125" style="1" customWidth="1"/>
    <col min="7432" max="7439" width="0" style="1" hidden="1" customWidth="1"/>
    <col min="7440" max="7440" width="17.33203125" style="1" customWidth="1"/>
    <col min="7441" max="7677" width="10.83203125" style="1"/>
    <col min="7678" max="7678" width="7.6640625" style="1" customWidth="1"/>
    <col min="7679" max="7679" width="35.6640625" style="1" customWidth="1"/>
    <col min="7680" max="7680" width="57.1640625" style="1" customWidth="1"/>
    <col min="7681" max="7681" width="56.33203125" style="1" customWidth="1"/>
    <col min="7682" max="7684" width="19.33203125" style="1" customWidth="1"/>
    <col min="7685" max="7685" width="17.5" style="1" customWidth="1"/>
    <col min="7686" max="7686" width="26.1640625" style="1" customWidth="1"/>
    <col min="7687" max="7687" width="23.83203125" style="1" customWidth="1"/>
    <col min="7688" max="7695" width="0" style="1" hidden="1" customWidth="1"/>
    <col min="7696" max="7696" width="17.33203125" style="1" customWidth="1"/>
    <col min="7697" max="7933" width="10.83203125" style="1"/>
    <col min="7934" max="7934" width="7.6640625" style="1" customWidth="1"/>
    <col min="7935" max="7935" width="35.6640625" style="1" customWidth="1"/>
    <col min="7936" max="7936" width="57.1640625" style="1" customWidth="1"/>
    <col min="7937" max="7937" width="56.33203125" style="1" customWidth="1"/>
    <col min="7938" max="7940" width="19.33203125" style="1" customWidth="1"/>
    <col min="7941" max="7941" width="17.5" style="1" customWidth="1"/>
    <col min="7942" max="7942" width="26.1640625" style="1" customWidth="1"/>
    <col min="7943" max="7943" width="23.83203125" style="1" customWidth="1"/>
    <col min="7944" max="7951" width="0" style="1" hidden="1" customWidth="1"/>
    <col min="7952" max="7952" width="17.33203125" style="1" customWidth="1"/>
    <col min="7953" max="8189" width="10.83203125" style="1"/>
    <col min="8190" max="8190" width="7.6640625" style="1" customWidth="1"/>
    <col min="8191" max="8191" width="35.6640625" style="1" customWidth="1"/>
    <col min="8192" max="8192" width="57.1640625" style="1" customWidth="1"/>
    <col min="8193" max="8193" width="56.33203125" style="1" customWidth="1"/>
    <col min="8194" max="8196" width="19.33203125" style="1" customWidth="1"/>
    <col min="8197" max="8197" width="17.5" style="1" customWidth="1"/>
    <col min="8198" max="8198" width="26.1640625" style="1" customWidth="1"/>
    <col min="8199" max="8199" width="23.83203125" style="1" customWidth="1"/>
    <col min="8200" max="8207" width="0" style="1" hidden="1" customWidth="1"/>
    <col min="8208" max="8208" width="17.33203125" style="1" customWidth="1"/>
    <col min="8209" max="8445" width="10.83203125" style="1"/>
    <col min="8446" max="8446" width="7.6640625" style="1" customWidth="1"/>
    <col min="8447" max="8447" width="35.6640625" style="1" customWidth="1"/>
    <col min="8448" max="8448" width="57.1640625" style="1" customWidth="1"/>
    <col min="8449" max="8449" width="56.33203125" style="1" customWidth="1"/>
    <col min="8450" max="8452" width="19.33203125" style="1" customWidth="1"/>
    <col min="8453" max="8453" width="17.5" style="1" customWidth="1"/>
    <col min="8454" max="8454" width="26.1640625" style="1" customWidth="1"/>
    <col min="8455" max="8455" width="23.83203125" style="1" customWidth="1"/>
    <col min="8456" max="8463" width="0" style="1" hidden="1" customWidth="1"/>
    <col min="8464" max="8464" width="17.33203125" style="1" customWidth="1"/>
    <col min="8465" max="8701" width="10.83203125" style="1"/>
    <col min="8702" max="8702" width="7.6640625" style="1" customWidth="1"/>
    <col min="8703" max="8703" width="35.6640625" style="1" customWidth="1"/>
    <col min="8704" max="8704" width="57.1640625" style="1" customWidth="1"/>
    <col min="8705" max="8705" width="56.33203125" style="1" customWidth="1"/>
    <col min="8706" max="8708" width="19.33203125" style="1" customWidth="1"/>
    <col min="8709" max="8709" width="17.5" style="1" customWidth="1"/>
    <col min="8710" max="8710" width="26.1640625" style="1" customWidth="1"/>
    <col min="8711" max="8711" width="23.83203125" style="1" customWidth="1"/>
    <col min="8712" max="8719" width="0" style="1" hidden="1" customWidth="1"/>
    <col min="8720" max="8720" width="17.33203125" style="1" customWidth="1"/>
    <col min="8721" max="8957" width="10.83203125" style="1"/>
    <col min="8958" max="8958" width="7.6640625" style="1" customWidth="1"/>
    <col min="8959" max="8959" width="35.6640625" style="1" customWidth="1"/>
    <col min="8960" max="8960" width="57.1640625" style="1" customWidth="1"/>
    <col min="8961" max="8961" width="56.33203125" style="1" customWidth="1"/>
    <col min="8962" max="8964" width="19.33203125" style="1" customWidth="1"/>
    <col min="8965" max="8965" width="17.5" style="1" customWidth="1"/>
    <col min="8966" max="8966" width="26.1640625" style="1" customWidth="1"/>
    <col min="8967" max="8967" width="23.83203125" style="1" customWidth="1"/>
    <col min="8968" max="8975" width="0" style="1" hidden="1" customWidth="1"/>
    <col min="8976" max="8976" width="17.33203125" style="1" customWidth="1"/>
    <col min="8977" max="9213" width="10.83203125" style="1"/>
    <col min="9214" max="9214" width="7.6640625" style="1" customWidth="1"/>
    <col min="9215" max="9215" width="35.6640625" style="1" customWidth="1"/>
    <col min="9216" max="9216" width="57.1640625" style="1" customWidth="1"/>
    <col min="9217" max="9217" width="56.33203125" style="1" customWidth="1"/>
    <col min="9218" max="9220" width="19.33203125" style="1" customWidth="1"/>
    <col min="9221" max="9221" width="17.5" style="1" customWidth="1"/>
    <col min="9222" max="9222" width="26.1640625" style="1" customWidth="1"/>
    <col min="9223" max="9223" width="23.83203125" style="1" customWidth="1"/>
    <col min="9224" max="9231" width="0" style="1" hidden="1" customWidth="1"/>
    <col min="9232" max="9232" width="17.33203125" style="1" customWidth="1"/>
    <col min="9233" max="9469" width="10.83203125" style="1"/>
    <col min="9470" max="9470" width="7.6640625" style="1" customWidth="1"/>
    <col min="9471" max="9471" width="35.6640625" style="1" customWidth="1"/>
    <col min="9472" max="9472" width="57.1640625" style="1" customWidth="1"/>
    <col min="9473" max="9473" width="56.33203125" style="1" customWidth="1"/>
    <col min="9474" max="9476" width="19.33203125" style="1" customWidth="1"/>
    <col min="9477" max="9477" width="17.5" style="1" customWidth="1"/>
    <col min="9478" max="9478" width="26.1640625" style="1" customWidth="1"/>
    <col min="9479" max="9479" width="23.83203125" style="1" customWidth="1"/>
    <col min="9480" max="9487" width="0" style="1" hidden="1" customWidth="1"/>
    <col min="9488" max="9488" width="17.33203125" style="1" customWidth="1"/>
    <col min="9489" max="9725" width="10.83203125" style="1"/>
    <col min="9726" max="9726" width="7.6640625" style="1" customWidth="1"/>
    <col min="9727" max="9727" width="35.6640625" style="1" customWidth="1"/>
    <col min="9728" max="9728" width="57.1640625" style="1" customWidth="1"/>
    <col min="9729" max="9729" width="56.33203125" style="1" customWidth="1"/>
    <col min="9730" max="9732" width="19.33203125" style="1" customWidth="1"/>
    <col min="9733" max="9733" width="17.5" style="1" customWidth="1"/>
    <col min="9734" max="9734" width="26.1640625" style="1" customWidth="1"/>
    <col min="9735" max="9735" width="23.83203125" style="1" customWidth="1"/>
    <col min="9736" max="9743" width="0" style="1" hidden="1" customWidth="1"/>
    <col min="9744" max="9744" width="17.33203125" style="1" customWidth="1"/>
    <col min="9745" max="9981" width="10.83203125" style="1"/>
    <col min="9982" max="9982" width="7.6640625" style="1" customWidth="1"/>
    <col min="9983" max="9983" width="35.6640625" style="1" customWidth="1"/>
    <col min="9984" max="9984" width="57.1640625" style="1" customWidth="1"/>
    <col min="9985" max="9985" width="56.33203125" style="1" customWidth="1"/>
    <col min="9986" max="9988" width="19.33203125" style="1" customWidth="1"/>
    <col min="9989" max="9989" width="17.5" style="1" customWidth="1"/>
    <col min="9990" max="9990" width="26.1640625" style="1" customWidth="1"/>
    <col min="9991" max="9991" width="23.83203125" style="1" customWidth="1"/>
    <col min="9992" max="9999" width="0" style="1" hidden="1" customWidth="1"/>
    <col min="10000" max="10000" width="17.33203125" style="1" customWidth="1"/>
    <col min="10001" max="10237" width="10.83203125" style="1"/>
    <col min="10238" max="10238" width="7.6640625" style="1" customWidth="1"/>
    <col min="10239" max="10239" width="35.6640625" style="1" customWidth="1"/>
    <col min="10240" max="10240" width="57.1640625" style="1" customWidth="1"/>
    <col min="10241" max="10241" width="56.33203125" style="1" customWidth="1"/>
    <col min="10242" max="10244" width="19.33203125" style="1" customWidth="1"/>
    <col min="10245" max="10245" width="17.5" style="1" customWidth="1"/>
    <col min="10246" max="10246" width="26.1640625" style="1" customWidth="1"/>
    <col min="10247" max="10247" width="23.83203125" style="1" customWidth="1"/>
    <col min="10248" max="10255" width="0" style="1" hidden="1" customWidth="1"/>
    <col min="10256" max="10256" width="17.33203125" style="1" customWidth="1"/>
    <col min="10257" max="10493" width="10.83203125" style="1"/>
    <col min="10494" max="10494" width="7.6640625" style="1" customWidth="1"/>
    <col min="10495" max="10495" width="35.6640625" style="1" customWidth="1"/>
    <col min="10496" max="10496" width="57.1640625" style="1" customWidth="1"/>
    <col min="10497" max="10497" width="56.33203125" style="1" customWidth="1"/>
    <col min="10498" max="10500" width="19.33203125" style="1" customWidth="1"/>
    <col min="10501" max="10501" width="17.5" style="1" customWidth="1"/>
    <col min="10502" max="10502" width="26.1640625" style="1" customWidth="1"/>
    <col min="10503" max="10503" width="23.83203125" style="1" customWidth="1"/>
    <col min="10504" max="10511" width="0" style="1" hidden="1" customWidth="1"/>
    <col min="10512" max="10512" width="17.33203125" style="1" customWidth="1"/>
    <col min="10513" max="10749" width="10.83203125" style="1"/>
    <col min="10750" max="10750" width="7.6640625" style="1" customWidth="1"/>
    <col min="10751" max="10751" width="35.6640625" style="1" customWidth="1"/>
    <col min="10752" max="10752" width="57.1640625" style="1" customWidth="1"/>
    <col min="10753" max="10753" width="56.33203125" style="1" customWidth="1"/>
    <col min="10754" max="10756" width="19.33203125" style="1" customWidth="1"/>
    <col min="10757" max="10757" width="17.5" style="1" customWidth="1"/>
    <col min="10758" max="10758" width="26.1640625" style="1" customWidth="1"/>
    <col min="10759" max="10759" width="23.83203125" style="1" customWidth="1"/>
    <col min="10760" max="10767" width="0" style="1" hidden="1" customWidth="1"/>
    <col min="10768" max="10768" width="17.33203125" style="1" customWidth="1"/>
    <col min="10769" max="11005" width="10.83203125" style="1"/>
    <col min="11006" max="11006" width="7.6640625" style="1" customWidth="1"/>
    <col min="11007" max="11007" width="35.6640625" style="1" customWidth="1"/>
    <col min="11008" max="11008" width="57.1640625" style="1" customWidth="1"/>
    <col min="11009" max="11009" width="56.33203125" style="1" customWidth="1"/>
    <col min="11010" max="11012" width="19.33203125" style="1" customWidth="1"/>
    <col min="11013" max="11013" width="17.5" style="1" customWidth="1"/>
    <col min="11014" max="11014" width="26.1640625" style="1" customWidth="1"/>
    <col min="11015" max="11015" width="23.83203125" style="1" customWidth="1"/>
    <col min="11016" max="11023" width="0" style="1" hidden="1" customWidth="1"/>
    <col min="11024" max="11024" width="17.33203125" style="1" customWidth="1"/>
    <col min="11025" max="11261" width="10.83203125" style="1"/>
    <col min="11262" max="11262" width="7.6640625" style="1" customWidth="1"/>
    <col min="11263" max="11263" width="35.6640625" style="1" customWidth="1"/>
    <col min="11264" max="11264" width="57.1640625" style="1" customWidth="1"/>
    <col min="11265" max="11265" width="56.33203125" style="1" customWidth="1"/>
    <col min="11266" max="11268" width="19.33203125" style="1" customWidth="1"/>
    <col min="11269" max="11269" width="17.5" style="1" customWidth="1"/>
    <col min="11270" max="11270" width="26.1640625" style="1" customWidth="1"/>
    <col min="11271" max="11271" width="23.83203125" style="1" customWidth="1"/>
    <col min="11272" max="11279" width="0" style="1" hidden="1" customWidth="1"/>
    <col min="11280" max="11280" width="17.33203125" style="1" customWidth="1"/>
    <col min="11281" max="11517" width="10.83203125" style="1"/>
    <col min="11518" max="11518" width="7.6640625" style="1" customWidth="1"/>
    <col min="11519" max="11519" width="35.6640625" style="1" customWidth="1"/>
    <col min="11520" max="11520" width="57.1640625" style="1" customWidth="1"/>
    <col min="11521" max="11521" width="56.33203125" style="1" customWidth="1"/>
    <col min="11522" max="11524" width="19.33203125" style="1" customWidth="1"/>
    <col min="11525" max="11525" width="17.5" style="1" customWidth="1"/>
    <col min="11526" max="11526" width="26.1640625" style="1" customWidth="1"/>
    <col min="11527" max="11527" width="23.83203125" style="1" customWidth="1"/>
    <col min="11528" max="11535" width="0" style="1" hidden="1" customWidth="1"/>
    <col min="11536" max="11536" width="17.33203125" style="1" customWidth="1"/>
    <col min="11537" max="11773" width="10.83203125" style="1"/>
    <col min="11774" max="11774" width="7.6640625" style="1" customWidth="1"/>
    <col min="11775" max="11775" width="35.6640625" style="1" customWidth="1"/>
    <col min="11776" max="11776" width="57.1640625" style="1" customWidth="1"/>
    <col min="11777" max="11777" width="56.33203125" style="1" customWidth="1"/>
    <col min="11778" max="11780" width="19.33203125" style="1" customWidth="1"/>
    <col min="11781" max="11781" width="17.5" style="1" customWidth="1"/>
    <col min="11782" max="11782" width="26.1640625" style="1" customWidth="1"/>
    <col min="11783" max="11783" width="23.83203125" style="1" customWidth="1"/>
    <col min="11784" max="11791" width="0" style="1" hidden="1" customWidth="1"/>
    <col min="11792" max="11792" width="17.33203125" style="1" customWidth="1"/>
    <col min="11793" max="12029" width="10.83203125" style="1"/>
    <col min="12030" max="12030" width="7.6640625" style="1" customWidth="1"/>
    <col min="12031" max="12031" width="35.6640625" style="1" customWidth="1"/>
    <col min="12032" max="12032" width="57.1640625" style="1" customWidth="1"/>
    <col min="12033" max="12033" width="56.33203125" style="1" customWidth="1"/>
    <col min="12034" max="12036" width="19.33203125" style="1" customWidth="1"/>
    <col min="12037" max="12037" width="17.5" style="1" customWidth="1"/>
    <col min="12038" max="12038" width="26.1640625" style="1" customWidth="1"/>
    <col min="12039" max="12039" width="23.83203125" style="1" customWidth="1"/>
    <col min="12040" max="12047" width="0" style="1" hidden="1" customWidth="1"/>
    <col min="12048" max="12048" width="17.33203125" style="1" customWidth="1"/>
    <col min="12049" max="12285" width="10.83203125" style="1"/>
    <col min="12286" max="12286" width="7.6640625" style="1" customWidth="1"/>
    <col min="12287" max="12287" width="35.6640625" style="1" customWidth="1"/>
    <col min="12288" max="12288" width="57.1640625" style="1" customWidth="1"/>
    <col min="12289" max="12289" width="56.33203125" style="1" customWidth="1"/>
    <col min="12290" max="12292" width="19.33203125" style="1" customWidth="1"/>
    <col min="12293" max="12293" width="17.5" style="1" customWidth="1"/>
    <col min="12294" max="12294" width="26.1640625" style="1" customWidth="1"/>
    <col min="12295" max="12295" width="23.83203125" style="1" customWidth="1"/>
    <col min="12296" max="12303" width="0" style="1" hidden="1" customWidth="1"/>
    <col min="12304" max="12304" width="17.33203125" style="1" customWidth="1"/>
    <col min="12305" max="12541" width="10.83203125" style="1"/>
    <col min="12542" max="12542" width="7.6640625" style="1" customWidth="1"/>
    <col min="12543" max="12543" width="35.6640625" style="1" customWidth="1"/>
    <col min="12544" max="12544" width="57.1640625" style="1" customWidth="1"/>
    <col min="12545" max="12545" width="56.33203125" style="1" customWidth="1"/>
    <col min="12546" max="12548" width="19.33203125" style="1" customWidth="1"/>
    <col min="12549" max="12549" width="17.5" style="1" customWidth="1"/>
    <col min="12550" max="12550" width="26.1640625" style="1" customWidth="1"/>
    <col min="12551" max="12551" width="23.83203125" style="1" customWidth="1"/>
    <col min="12552" max="12559" width="0" style="1" hidden="1" customWidth="1"/>
    <col min="12560" max="12560" width="17.33203125" style="1" customWidth="1"/>
    <col min="12561" max="12797" width="10.83203125" style="1"/>
    <col min="12798" max="12798" width="7.6640625" style="1" customWidth="1"/>
    <col min="12799" max="12799" width="35.6640625" style="1" customWidth="1"/>
    <col min="12800" max="12800" width="57.1640625" style="1" customWidth="1"/>
    <col min="12801" max="12801" width="56.33203125" style="1" customWidth="1"/>
    <col min="12802" max="12804" width="19.33203125" style="1" customWidth="1"/>
    <col min="12805" max="12805" width="17.5" style="1" customWidth="1"/>
    <col min="12806" max="12806" width="26.1640625" style="1" customWidth="1"/>
    <col min="12807" max="12807" width="23.83203125" style="1" customWidth="1"/>
    <col min="12808" max="12815" width="0" style="1" hidden="1" customWidth="1"/>
    <col min="12816" max="12816" width="17.33203125" style="1" customWidth="1"/>
    <col min="12817" max="13053" width="10.83203125" style="1"/>
    <col min="13054" max="13054" width="7.6640625" style="1" customWidth="1"/>
    <col min="13055" max="13055" width="35.6640625" style="1" customWidth="1"/>
    <col min="13056" max="13056" width="57.1640625" style="1" customWidth="1"/>
    <col min="13057" max="13057" width="56.33203125" style="1" customWidth="1"/>
    <col min="13058" max="13060" width="19.33203125" style="1" customWidth="1"/>
    <col min="13061" max="13061" width="17.5" style="1" customWidth="1"/>
    <col min="13062" max="13062" width="26.1640625" style="1" customWidth="1"/>
    <col min="13063" max="13063" width="23.83203125" style="1" customWidth="1"/>
    <col min="13064" max="13071" width="0" style="1" hidden="1" customWidth="1"/>
    <col min="13072" max="13072" width="17.33203125" style="1" customWidth="1"/>
    <col min="13073" max="13309" width="10.83203125" style="1"/>
    <col min="13310" max="13310" width="7.6640625" style="1" customWidth="1"/>
    <col min="13311" max="13311" width="35.6640625" style="1" customWidth="1"/>
    <col min="13312" max="13312" width="57.1640625" style="1" customWidth="1"/>
    <col min="13313" max="13313" width="56.33203125" style="1" customWidth="1"/>
    <col min="13314" max="13316" width="19.33203125" style="1" customWidth="1"/>
    <col min="13317" max="13317" width="17.5" style="1" customWidth="1"/>
    <col min="13318" max="13318" width="26.1640625" style="1" customWidth="1"/>
    <col min="13319" max="13319" width="23.83203125" style="1" customWidth="1"/>
    <col min="13320" max="13327" width="0" style="1" hidden="1" customWidth="1"/>
    <col min="13328" max="13328" width="17.33203125" style="1" customWidth="1"/>
    <col min="13329" max="13565" width="10.83203125" style="1"/>
    <col min="13566" max="13566" width="7.6640625" style="1" customWidth="1"/>
    <col min="13567" max="13567" width="35.6640625" style="1" customWidth="1"/>
    <col min="13568" max="13568" width="57.1640625" style="1" customWidth="1"/>
    <col min="13569" max="13569" width="56.33203125" style="1" customWidth="1"/>
    <col min="13570" max="13572" width="19.33203125" style="1" customWidth="1"/>
    <col min="13573" max="13573" width="17.5" style="1" customWidth="1"/>
    <col min="13574" max="13574" width="26.1640625" style="1" customWidth="1"/>
    <col min="13575" max="13575" width="23.83203125" style="1" customWidth="1"/>
    <col min="13576" max="13583" width="0" style="1" hidden="1" customWidth="1"/>
    <col min="13584" max="13584" width="17.33203125" style="1" customWidth="1"/>
    <col min="13585" max="13821" width="10.83203125" style="1"/>
    <col min="13822" max="13822" width="7.6640625" style="1" customWidth="1"/>
    <col min="13823" max="13823" width="35.6640625" style="1" customWidth="1"/>
    <col min="13824" max="13824" width="57.1640625" style="1" customWidth="1"/>
    <col min="13825" max="13825" width="56.33203125" style="1" customWidth="1"/>
    <col min="13826" max="13828" width="19.33203125" style="1" customWidth="1"/>
    <col min="13829" max="13829" width="17.5" style="1" customWidth="1"/>
    <col min="13830" max="13830" width="26.1640625" style="1" customWidth="1"/>
    <col min="13831" max="13831" width="23.83203125" style="1" customWidth="1"/>
    <col min="13832" max="13839" width="0" style="1" hidden="1" customWidth="1"/>
    <col min="13840" max="13840" width="17.33203125" style="1" customWidth="1"/>
    <col min="13841" max="14077" width="10.83203125" style="1"/>
    <col min="14078" max="14078" width="7.6640625" style="1" customWidth="1"/>
    <col min="14079" max="14079" width="35.6640625" style="1" customWidth="1"/>
    <col min="14080" max="14080" width="57.1640625" style="1" customWidth="1"/>
    <col min="14081" max="14081" width="56.33203125" style="1" customWidth="1"/>
    <col min="14082" max="14084" width="19.33203125" style="1" customWidth="1"/>
    <col min="14085" max="14085" width="17.5" style="1" customWidth="1"/>
    <col min="14086" max="14086" width="26.1640625" style="1" customWidth="1"/>
    <col min="14087" max="14087" width="23.83203125" style="1" customWidth="1"/>
    <col min="14088" max="14095" width="0" style="1" hidden="1" customWidth="1"/>
    <col min="14096" max="14096" width="17.33203125" style="1" customWidth="1"/>
    <col min="14097" max="14333" width="10.83203125" style="1"/>
    <col min="14334" max="14334" width="7.6640625" style="1" customWidth="1"/>
    <col min="14335" max="14335" width="35.6640625" style="1" customWidth="1"/>
    <col min="14336" max="14336" width="57.1640625" style="1" customWidth="1"/>
    <col min="14337" max="14337" width="56.33203125" style="1" customWidth="1"/>
    <col min="14338" max="14340" width="19.33203125" style="1" customWidth="1"/>
    <col min="14341" max="14341" width="17.5" style="1" customWidth="1"/>
    <col min="14342" max="14342" width="26.1640625" style="1" customWidth="1"/>
    <col min="14343" max="14343" width="23.83203125" style="1" customWidth="1"/>
    <col min="14344" max="14351" width="0" style="1" hidden="1" customWidth="1"/>
    <col min="14352" max="14352" width="17.33203125" style="1" customWidth="1"/>
    <col min="14353" max="14589" width="10.83203125" style="1"/>
    <col min="14590" max="14590" width="7.6640625" style="1" customWidth="1"/>
    <col min="14591" max="14591" width="35.6640625" style="1" customWidth="1"/>
    <col min="14592" max="14592" width="57.1640625" style="1" customWidth="1"/>
    <col min="14593" max="14593" width="56.33203125" style="1" customWidth="1"/>
    <col min="14594" max="14596" width="19.33203125" style="1" customWidth="1"/>
    <col min="14597" max="14597" width="17.5" style="1" customWidth="1"/>
    <col min="14598" max="14598" width="26.1640625" style="1" customWidth="1"/>
    <col min="14599" max="14599" width="23.83203125" style="1" customWidth="1"/>
    <col min="14600" max="14607" width="0" style="1" hidden="1" customWidth="1"/>
    <col min="14608" max="14608" width="17.33203125" style="1" customWidth="1"/>
    <col min="14609" max="14845" width="10.83203125" style="1"/>
    <col min="14846" max="14846" width="7.6640625" style="1" customWidth="1"/>
    <col min="14847" max="14847" width="35.6640625" style="1" customWidth="1"/>
    <col min="14848" max="14848" width="57.1640625" style="1" customWidth="1"/>
    <col min="14849" max="14849" width="56.33203125" style="1" customWidth="1"/>
    <col min="14850" max="14852" width="19.33203125" style="1" customWidth="1"/>
    <col min="14853" max="14853" width="17.5" style="1" customWidth="1"/>
    <col min="14854" max="14854" width="26.1640625" style="1" customWidth="1"/>
    <col min="14855" max="14855" width="23.83203125" style="1" customWidth="1"/>
    <col min="14856" max="14863" width="0" style="1" hidden="1" customWidth="1"/>
    <col min="14864" max="14864" width="17.33203125" style="1" customWidth="1"/>
    <col min="14865" max="15101" width="10.83203125" style="1"/>
    <col min="15102" max="15102" width="7.6640625" style="1" customWidth="1"/>
    <col min="15103" max="15103" width="35.6640625" style="1" customWidth="1"/>
    <col min="15104" max="15104" width="57.1640625" style="1" customWidth="1"/>
    <col min="15105" max="15105" width="56.33203125" style="1" customWidth="1"/>
    <col min="15106" max="15108" width="19.33203125" style="1" customWidth="1"/>
    <col min="15109" max="15109" width="17.5" style="1" customWidth="1"/>
    <col min="15110" max="15110" width="26.1640625" style="1" customWidth="1"/>
    <col min="15111" max="15111" width="23.83203125" style="1" customWidth="1"/>
    <col min="15112" max="15119" width="0" style="1" hidden="1" customWidth="1"/>
    <col min="15120" max="15120" width="17.33203125" style="1" customWidth="1"/>
    <col min="15121" max="15357" width="10.83203125" style="1"/>
    <col min="15358" max="15358" width="7.6640625" style="1" customWidth="1"/>
    <col min="15359" max="15359" width="35.6640625" style="1" customWidth="1"/>
    <col min="15360" max="15360" width="57.1640625" style="1" customWidth="1"/>
    <col min="15361" max="15361" width="56.33203125" style="1" customWidth="1"/>
    <col min="15362" max="15364" width="19.33203125" style="1" customWidth="1"/>
    <col min="15365" max="15365" width="17.5" style="1" customWidth="1"/>
    <col min="15366" max="15366" width="26.1640625" style="1" customWidth="1"/>
    <col min="15367" max="15367" width="23.83203125" style="1" customWidth="1"/>
    <col min="15368" max="15375" width="0" style="1" hidden="1" customWidth="1"/>
    <col min="15376" max="15376" width="17.33203125" style="1" customWidth="1"/>
    <col min="15377" max="15613" width="10.83203125" style="1"/>
    <col min="15614" max="15614" width="7.6640625" style="1" customWidth="1"/>
    <col min="15615" max="15615" width="35.6640625" style="1" customWidth="1"/>
    <col min="15616" max="15616" width="57.1640625" style="1" customWidth="1"/>
    <col min="15617" max="15617" width="56.33203125" style="1" customWidth="1"/>
    <col min="15618" max="15620" width="19.33203125" style="1" customWidth="1"/>
    <col min="15621" max="15621" width="17.5" style="1" customWidth="1"/>
    <col min="15622" max="15622" width="26.1640625" style="1" customWidth="1"/>
    <col min="15623" max="15623" width="23.83203125" style="1" customWidth="1"/>
    <col min="15624" max="15631" width="0" style="1" hidden="1" customWidth="1"/>
    <col min="15632" max="15632" width="17.33203125" style="1" customWidth="1"/>
    <col min="15633" max="15869" width="10.83203125" style="1"/>
    <col min="15870" max="15870" width="7.6640625" style="1" customWidth="1"/>
    <col min="15871" max="15871" width="35.6640625" style="1" customWidth="1"/>
    <col min="15872" max="15872" width="57.1640625" style="1" customWidth="1"/>
    <col min="15873" max="15873" width="56.33203125" style="1" customWidth="1"/>
    <col min="15874" max="15876" width="19.33203125" style="1" customWidth="1"/>
    <col min="15877" max="15877" width="17.5" style="1" customWidth="1"/>
    <col min="15878" max="15878" width="26.1640625" style="1" customWidth="1"/>
    <col min="15879" max="15879" width="23.83203125" style="1" customWidth="1"/>
    <col min="15880" max="15887" width="0" style="1" hidden="1" customWidth="1"/>
    <col min="15888" max="15888" width="17.33203125" style="1" customWidth="1"/>
    <col min="15889" max="16125" width="10.83203125" style="1"/>
    <col min="16126" max="16126" width="7.6640625" style="1" customWidth="1"/>
    <col min="16127" max="16127" width="35.6640625" style="1" customWidth="1"/>
    <col min="16128" max="16128" width="57.1640625" style="1" customWidth="1"/>
    <col min="16129" max="16129" width="56.33203125" style="1" customWidth="1"/>
    <col min="16130" max="16132" width="19.33203125" style="1" customWidth="1"/>
    <col min="16133" max="16133" width="17.5" style="1" customWidth="1"/>
    <col min="16134" max="16134" width="26.1640625" style="1" customWidth="1"/>
    <col min="16135" max="16135" width="23.83203125" style="1" customWidth="1"/>
    <col min="16136" max="16143" width="0" style="1" hidden="1" customWidth="1"/>
    <col min="16144" max="16144" width="17.33203125" style="1" customWidth="1"/>
    <col min="16145" max="16384" width="10.83203125" style="1"/>
  </cols>
  <sheetData>
    <row r="1" spans="1:20" ht="21" customHeight="1"/>
    <row r="2" spans="1:20" ht="21" customHeight="1"/>
    <row r="3" spans="1:20" ht="21" customHeight="1"/>
    <row r="4" spans="1:20" ht="21" customHeight="1"/>
    <row r="5" spans="1:20" ht="21" customHeight="1"/>
    <row r="6" spans="1:20" ht="21" customHeight="1"/>
    <row r="7" spans="1:20" ht="352" customHeight="1">
      <c r="A7" s="201" t="s">
        <v>105</v>
      </c>
      <c r="B7" s="201"/>
      <c r="C7" s="201"/>
      <c r="D7" s="201"/>
      <c r="E7" s="201"/>
      <c r="F7" s="201"/>
      <c r="G7" s="201"/>
      <c r="H7" s="201"/>
      <c r="I7" s="201"/>
      <c r="J7" s="201"/>
      <c r="K7" s="11"/>
      <c r="L7" s="12"/>
    </row>
    <row r="8" spans="1:20" s="18" customFormat="1" ht="68.25" customHeight="1">
      <c r="B8" s="136" t="s">
        <v>0</v>
      </c>
      <c r="C8" s="136" t="s">
        <v>1</v>
      </c>
      <c r="D8" s="136" t="s">
        <v>2</v>
      </c>
      <c r="E8" s="136" t="s">
        <v>3</v>
      </c>
      <c r="F8" s="136" t="s">
        <v>4</v>
      </c>
      <c r="G8" s="137" t="s">
        <v>5</v>
      </c>
      <c r="H8" s="136" t="s">
        <v>6</v>
      </c>
      <c r="I8" s="136" t="s">
        <v>7</v>
      </c>
      <c r="J8" s="136" t="s">
        <v>8</v>
      </c>
      <c r="K8" s="13" t="s">
        <v>9</v>
      </c>
      <c r="L8" s="14" t="s">
        <v>10</v>
      </c>
      <c r="M8" s="14" t="s">
        <v>11</v>
      </c>
      <c r="N8" s="15" t="s">
        <v>12</v>
      </c>
      <c r="O8" s="15" t="s">
        <v>13</v>
      </c>
      <c r="P8" s="8" t="s">
        <v>14</v>
      </c>
      <c r="Q8" s="16"/>
      <c r="R8" s="17"/>
    </row>
    <row r="9" spans="1:20" ht="130.5" customHeight="1">
      <c r="A9" s="144">
        <v>11146</v>
      </c>
      <c r="B9" s="19" t="s">
        <v>15</v>
      </c>
      <c r="C9" s="20"/>
      <c r="D9" s="21" t="s">
        <v>16</v>
      </c>
      <c r="E9" s="22" t="s">
        <v>17</v>
      </c>
      <c r="F9" s="23">
        <v>13</v>
      </c>
      <c r="G9" s="24">
        <f>M9+(M9*5.5/100)</f>
        <v>8.8366800000000012</v>
      </c>
      <c r="H9" s="25">
        <v>11146</v>
      </c>
      <c r="I9" s="135"/>
      <c r="J9" s="26">
        <f t="shared" ref="J9:J34" si="0">I9*G9</f>
        <v>0</v>
      </c>
      <c r="K9" s="27">
        <v>0.2</v>
      </c>
      <c r="L9" s="28">
        <v>10.47</v>
      </c>
      <c r="M9" s="143">
        <f>L9*0.8</f>
        <v>8.3760000000000012</v>
      </c>
      <c r="N9" s="29">
        <f>I9*M9</f>
        <v>0</v>
      </c>
      <c r="O9" s="30">
        <f>+N9*1.055</f>
        <v>0</v>
      </c>
      <c r="P9" s="8" t="e">
        <f t="shared" ref="P9:P33" si="1">O9/I9</f>
        <v>#DIV/0!</v>
      </c>
      <c r="Q9" s="16">
        <v>1</v>
      </c>
      <c r="R9" s="31"/>
      <c r="T9" s="142"/>
    </row>
    <row r="10" spans="1:20" ht="144" customHeight="1">
      <c r="A10" s="25">
        <v>11142</v>
      </c>
      <c r="B10" s="19" t="s">
        <v>18</v>
      </c>
      <c r="C10" s="20"/>
      <c r="D10" s="21" t="s">
        <v>16</v>
      </c>
      <c r="E10" s="22" t="s">
        <v>19</v>
      </c>
      <c r="F10" s="23">
        <v>20</v>
      </c>
      <c r="G10" s="24">
        <f t="shared" ref="G10:G34" si="2">M10+(M10*5.5/100)</f>
        <v>13.082000000000001</v>
      </c>
      <c r="H10" s="25">
        <v>11142</v>
      </c>
      <c r="I10" s="135"/>
      <c r="J10" s="26">
        <f t="shared" si="0"/>
        <v>0</v>
      </c>
      <c r="K10" s="27">
        <v>0.2</v>
      </c>
      <c r="L10" s="28">
        <v>15.5</v>
      </c>
      <c r="M10" s="143">
        <f t="shared" ref="M10:M34" si="3">L10*0.8</f>
        <v>12.4</v>
      </c>
      <c r="N10" s="29">
        <f>I10*M10</f>
        <v>0</v>
      </c>
      <c r="O10" s="9">
        <f>+N10*1.055</f>
        <v>0</v>
      </c>
      <c r="P10" s="8" t="e">
        <f t="shared" si="1"/>
        <v>#DIV/0!</v>
      </c>
      <c r="Q10" s="16">
        <v>2</v>
      </c>
      <c r="R10" s="31"/>
    </row>
    <row r="11" spans="1:20" ht="165" customHeight="1">
      <c r="A11" s="25">
        <v>11147</v>
      </c>
      <c r="B11" s="32" t="s">
        <v>20</v>
      </c>
      <c r="C11" s="20"/>
      <c r="D11" s="21" t="s">
        <v>21</v>
      </c>
      <c r="E11" s="22" t="s">
        <v>22</v>
      </c>
      <c r="F11" s="23">
        <v>42</v>
      </c>
      <c r="G11" s="24">
        <f t="shared" si="2"/>
        <v>28.012360000000001</v>
      </c>
      <c r="H11" s="25">
        <v>11147</v>
      </c>
      <c r="I11" s="135"/>
      <c r="J11" s="26">
        <f t="shared" si="0"/>
        <v>0</v>
      </c>
      <c r="K11" s="27">
        <v>0.2</v>
      </c>
      <c r="L11" s="28">
        <v>33.19</v>
      </c>
      <c r="M11" s="143">
        <f t="shared" si="3"/>
        <v>26.552</v>
      </c>
      <c r="N11" s="9">
        <f t="shared" ref="N11:N33" si="4">I11*M11</f>
        <v>0</v>
      </c>
      <c r="O11" s="9">
        <f t="shared" ref="O11:O33" si="5">+N11*1.055</f>
        <v>0</v>
      </c>
      <c r="P11" s="8" t="e">
        <f t="shared" si="1"/>
        <v>#DIV/0!</v>
      </c>
      <c r="Q11" s="16"/>
    </row>
    <row r="12" spans="1:20" ht="132.75" customHeight="1">
      <c r="A12" s="34">
        <v>18831</v>
      </c>
      <c r="B12" s="32" t="s">
        <v>23</v>
      </c>
      <c r="C12" s="33"/>
      <c r="D12" s="21" t="s">
        <v>24</v>
      </c>
      <c r="E12" s="22" t="s">
        <v>25</v>
      </c>
      <c r="F12" s="23">
        <v>24.9</v>
      </c>
      <c r="G12" s="24">
        <f t="shared" si="2"/>
        <v>16.306080000000001</v>
      </c>
      <c r="H12" s="34">
        <v>18831</v>
      </c>
      <c r="I12" s="135"/>
      <c r="J12" s="35">
        <f t="shared" si="0"/>
        <v>0</v>
      </c>
      <c r="K12" s="27">
        <v>0.2</v>
      </c>
      <c r="L12" s="28">
        <v>19.32</v>
      </c>
      <c r="M12" s="143">
        <f t="shared" si="3"/>
        <v>15.456000000000001</v>
      </c>
      <c r="N12" s="9">
        <f>I12*M12</f>
        <v>0</v>
      </c>
      <c r="O12" s="9">
        <f t="shared" si="5"/>
        <v>0</v>
      </c>
      <c r="P12" s="8" t="e">
        <f t="shared" si="1"/>
        <v>#DIV/0!</v>
      </c>
      <c r="Q12" s="16">
        <v>3</v>
      </c>
    </row>
    <row r="13" spans="1:20" ht="132.75" customHeight="1">
      <c r="A13" s="25">
        <v>18832</v>
      </c>
      <c r="B13" s="32" t="s">
        <v>26</v>
      </c>
      <c r="C13" s="33"/>
      <c r="D13" s="21" t="s">
        <v>27</v>
      </c>
      <c r="E13" s="22" t="s">
        <v>28</v>
      </c>
      <c r="F13" s="23">
        <v>36.9</v>
      </c>
      <c r="G13" s="24">
        <f t="shared" si="2"/>
        <v>24.129960000000001</v>
      </c>
      <c r="H13" s="25">
        <v>18832</v>
      </c>
      <c r="I13" s="135"/>
      <c r="J13" s="26">
        <f t="shared" si="0"/>
        <v>0</v>
      </c>
      <c r="K13" s="27">
        <v>0.2</v>
      </c>
      <c r="L13" s="28">
        <v>28.59</v>
      </c>
      <c r="M13" s="143">
        <f t="shared" si="3"/>
        <v>22.872</v>
      </c>
      <c r="N13" s="9">
        <f>I13*M13</f>
        <v>0</v>
      </c>
      <c r="O13" s="9">
        <f t="shared" si="5"/>
        <v>0</v>
      </c>
      <c r="P13" s="8" t="e">
        <f t="shared" si="1"/>
        <v>#DIV/0!</v>
      </c>
      <c r="Q13" s="16">
        <v>4</v>
      </c>
    </row>
    <row r="14" spans="1:20" ht="125.25" customHeight="1">
      <c r="A14" s="25">
        <v>18835</v>
      </c>
      <c r="B14" s="32" t="s">
        <v>29</v>
      </c>
      <c r="C14" s="33"/>
      <c r="D14" s="21" t="s">
        <v>30</v>
      </c>
      <c r="E14" s="22" t="s">
        <v>31</v>
      </c>
      <c r="F14" s="23">
        <v>15</v>
      </c>
      <c r="G14" s="24">
        <f t="shared" si="2"/>
        <v>9.8494799999999998</v>
      </c>
      <c r="H14" s="25">
        <v>18835</v>
      </c>
      <c r="I14" s="135"/>
      <c r="J14" s="36">
        <f t="shared" si="0"/>
        <v>0</v>
      </c>
      <c r="K14" s="27">
        <v>0.2</v>
      </c>
      <c r="L14" s="28">
        <v>11.67</v>
      </c>
      <c r="M14" s="143">
        <f t="shared" si="3"/>
        <v>9.3360000000000003</v>
      </c>
      <c r="N14" s="9">
        <f t="shared" si="4"/>
        <v>0</v>
      </c>
      <c r="O14" s="9">
        <f t="shared" si="5"/>
        <v>0</v>
      </c>
      <c r="P14" s="8" t="e">
        <f t="shared" si="1"/>
        <v>#DIV/0!</v>
      </c>
      <c r="Q14" s="16">
        <v>5</v>
      </c>
    </row>
    <row r="15" spans="1:20" ht="151.5" customHeight="1">
      <c r="A15" s="25">
        <v>12960</v>
      </c>
      <c r="B15" s="32" t="s">
        <v>32</v>
      </c>
      <c r="C15" s="20"/>
      <c r="D15" s="37" t="s">
        <v>33</v>
      </c>
      <c r="E15" s="22" t="s">
        <v>34</v>
      </c>
      <c r="F15" s="23">
        <f>40.5</f>
        <v>40.5</v>
      </c>
      <c r="G15" s="24">
        <f t="shared" si="2"/>
        <v>26.400320000000001</v>
      </c>
      <c r="H15" s="25">
        <v>12960</v>
      </c>
      <c r="I15" s="135"/>
      <c r="J15" s="36">
        <f t="shared" si="0"/>
        <v>0</v>
      </c>
      <c r="K15" s="27">
        <v>0.2</v>
      </c>
      <c r="L15" s="28">
        <v>31.28</v>
      </c>
      <c r="M15" s="143">
        <f t="shared" si="3"/>
        <v>25.024000000000001</v>
      </c>
      <c r="N15" s="9">
        <f>I15*M15</f>
        <v>0</v>
      </c>
      <c r="O15" s="9">
        <f>+N15*1.055</f>
        <v>0</v>
      </c>
      <c r="P15" s="8" t="e">
        <f t="shared" si="1"/>
        <v>#DIV/0!</v>
      </c>
      <c r="Q15" s="16">
        <v>6</v>
      </c>
    </row>
    <row r="16" spans="1:20" ht="127.5" customHeight="1">
      <c r="A16" s="25">
        <v>15388</v>
      </c>
      <c r="B16" s="39" t="s">
        <v>35</v>
      </c>
      <c r="C16" s="20"/>
      <c r="D16" s="37" t="s">
        <v>36</v>
      </c>
      <c r="E16" s="22" t="s">
        <v>37</v>
      </c>
      <c r="F16" s="23">
        <v>24</v>
      </c>
      <c r="G16" s="24">
        <f t="shared" si="2"/>
        <v>15.647760000000002</v>
      </c>
      <c r="H16" s="25">
        <v>15388</v>
      </c>
      <c r="I16" s="135"/>
      <c r="J16" s="26">
        <f t="shared" si="0"/>
        <v>0</v>
      </c>
      <c r="K16" s="27">
        <v>0.2</v>
      </c>
      <c r="L16" s="28">
        <v>18.54</v>
      </c>
      <c r="M16" s="143">
        <f t="shared" si="3"/>
        <v>14.832000000000001</v>
      </c>
      <c r="N16" s="9">
        <f>I16*M16</f>
        <v>0</v>
      </c>
      <c r="O16" s="30">
        <f t="shared" si="5"/>
        <v>0</v>
      </c>
      <c r="P16" s="8" t="e">
        <f t="shared" si="1"/>
        <v>#DIV/0!</v>
      </c>
      <c r="Q16" s="16">
        <v>7</v>
      </c>
    </row>
    <row r="17" spans="1:19" ht="120" customHeight="1">
      <c r="A17" s="25">
        <v>12336</v>
      </c>
      <c r="B17" s="19" t="s">
        <v>38</v>
      </c>
      <c r="C17" s="20"/>
      <c r="D17" s="37" t="s">
        <v>39</v>
      </c>
      <c r="E17" s="22" t="s">
        <v>40</v>
      </c>
      <c r="F17" s="23">
        <v>11.5</v>
      </c>
      <c r="G17" s="24">
        <f>M17+(M17*20/100)</f>
        <v>8.6303999999999998</v>
      </c>
      <c r="H17" s="25">
        <v>12336</v>
      </c>
      <c r="I17" s="135"/>
      <c r="J17" s="26">
        <f t="shared" si="0"/>
        <v>0</v>
      </c>
      <c r="K17" s="27">
        <v>0.2</v>
      </c>
      <c r="L17" s="28">
        <v>8.99</v>
      </c>
      <c r="M17" s="143">
        <f t="shared" si="3"/>
        <v>7.1920000000000002</v>
      </c>
      <c r="N17" s="9">
        <f>I17*M17</f>
        <v>0</v>
      </c>
      <c r="O17" s="30">
        <f>+N17*1.2</f>
        <v>0</v>
      </c>
      <c r="P17" s="8" t="e">
        <f t="shared" si="1"/>
        <v>#DIV/0!</v>
      </c>
      <c r="Q17" s="16">
        <v>8</v>
      </c>
    </row>
    <row r="18" spans="1:19" ht="155.25" customHeight="1">
      <c r="A18" s="25">
        <v>18886</v>
      </c>
      <c r="B18" s="19" t="s">
        <v>41</v>
      </c>
      <c r="C18" s="20"/>
      <c r="D18" s="37" t="s">
        <v>42</v>
      </c>
      <c r="E18" s="22" t="s">
        <v>43</v>
      </c>
      <c r="F18" s="23">
        <v>10.5</v>
      </c>
      <c r="G18" s="24">
        <f t="shared" si="2"/>
        <v>6.5747600000000004</v>
      </c>
      <c r="H18" s="25">
        <v>18886</v>
      </c>
      <c r="I18" s="135"/>
      <c r="J18" s="36">
        <f t="shared" si="0"/>
        <v>0</v>
      </c>
      <c r="K18" s="27">
        <v>0.2</v>
      </c>
      <c r="L18" s="28">
        <v>7.79</v>
      </c>
      <c r="M18" s="143">
        <f t="shared" si="3"/>
        <v>6.2320000000000002</v>
      </c>
      <c r="N18" s="9">
        <f t="shared" si="4"/>
        <v>0</v>
      </c>
      <c r="O18" s="30">
        <f t="shared" si="5"/>
        <v>0</v>
      </c>
      <c r="P18" s="8" t="e">
        <f t="shared" si="1"/>
        <v>#DIV/0!</v>
      </c>
      <c r="Q18" s="16">
        <v>9</v>
      </c>
    </row>
    <row r="19" spans="1:19" ht="165" customHeight="1">
      <c r="A19" s="25">
        <v>12384</v>
      </c>
      <c r="B19" s="19" t="s">
        <v>44</v>
      </c>
      <c r="C19" s="20"/>
      <c r="D19" s="37" t="s">
        <v>45</v>
      </c>
      <c r="E19" s="22" t="s">
        <v>40</v>
      </c>
      <c r="F19" s="23">
        <v>18</v>
      </c>
      <c r="G19" s="24">
        <f t="shared" si="2"/>
        <v>11.621880000000001</v>
      </c>
      <c r="H19" s="25">
        <v>12384</v>
      </c>
      <c r="I19" s="135"/>
      <c r="J19" s="36">
        <f t="shared" si="0"/>
        <v>0</v>
      </c>
      <c r="K19" s="27">
        <v>0.2</v>
      </c>
      <c r="L19" s="28">
        <v>13.77</v>
      </c>
      <c r="M19" s="143">
        <f t="shared" si="3"/>
        <v>11.016</v>
      </c>
      <c r="N19" s="9">
        <f t="shared" si="4"/>
        <v>0</v>
      </c>
      <c r="O19" s="9">
        <f t="shared" si="5"/>
        <v>0</v>
      </c>
      <c r="P19" s="8" t="e">
        <f t="shared" si="1"/>
        <v>#DIV/0!</v>
      </c>
      <c r="Q19" s="16">
        <v>10</v>
      </c>
    </row>
    <row r="20" spans="1:19" ht="165" customHeight="1">
      <c r="A20" s="25">
        <v>12380</v>
      </c>
      <c r="B20" s="19" t="s">
        <v>46</v>
      </c>
      <c r="C20" s="20"/>
      <c r="D20" s="21" t="s">
        <v>47</v>
      </c>
      <c r="E20" s="22" t="s">
        <v>48</v>
      </c>
      <c r="F20" s="23">
        <v>27</v>
      </c>
      <c r="G20" s="24">
        <f t="shared" si="2"/>
        <v>17.538320000000002</v>
      </c>
      <c r="H20" s="25">
        <v>12380</v>
      </c>
      <c r="I20" s="135"/>
      <c r="J20" s="36">
        <f t="shared" si="0"/>
        <v>0</v>
      </c>
      <c r="K20" s="27">
        <v>0.2</v>
      </c>
      <c r="L20" s="28">
        <v>20.78</v>
      </c>
      <c r="M20" s="143">
        <f t="shared" si="3"/>
        <v>16.624000000000002</v>
      </c>
      <c r="N20" s="9">
        <f t="shared" si="4"/>
        <v>0</v>
      </c>
      <c r="O20" s="9">
        <f t="shared" si="5"/>
        <v>0</v>
      </c>
      <c r="P20" s="8" t="e">
        <f t="shared" si="1"/>
        <v>#DIV/0!</v>
      </c>
      <c r="Q20" s="16">
        <v>11</v>
      </c>
    </row>
    <row r="21" spans="1:19" ht="165" customHeight="1">
      <c r="A21" s="25">
        <v>14551</v>
      </c>
      <c r="B21" s="32" t="s">
        <v>49</v>
      </c>
      <c r="C21" s="40"/>
      <c r="D21" s="41" t="s">
        <v>50</v>
      </c>
      <c r="E21" s="22" t="s">
        <v>51</v>
      </c>
      <c r="F21" s="23">
        <v>39</v>
      </c>
      <c r="G21" s="24">
        <f t="shared" si="2"/>
        <v>25.547880000000003</v>
      </c>
      <c r="H21" s="25">
        <v>14551</v>
      </c>
      <c r="I21" s="135"/>
      <c r="J21" s="36">
        <f t="shared" si="0"/>
        <v>0</v>
      </c>
      <c r="K21" s="27">
        <v>0.2</v>
      </c>
      <c r="L21" s="28">
        <v>30.27</v>
      </c>
      <c r="M21" s="143">
        <f t="shared" si="3"/>
        <v>24.216000000000001</v>
      </c>
      <c r="N21" s="9">
        <f t="shared" si="4"/>
        <v>0</v>
      </c>
      <c r="O21" s="9">
        <f t="shared" si="5"/>
        <v>0</v>
      </c>
      <c r="P21" s="8" t="e">
        <f t="shared" si="1"/>
        <v>#DIV/0!</v>
      </c>
      <c r="Q21" s="16">
        <v>12</v>
      </c>
    </row>
    <row r="22" spans="1:19" ht="132.75" customHeight="1">
      <c r="A22" s="25">
        <v>12375</v>
      </c>
      <c r="B22" s="32" t="s">
        <v>52</v>
      </c>
      <c r="C22" s="40"/>
      <c r="D22" s="41" t="s">
        <v>53</v>
      </c>
      <c r="E22" s="22" t="s">
        <v>19</v>
      </c>
      <c r="F22" s="23">
        <v>10.5</v>
      </c>
      <c r="G22" s="24">
        <f t="shared" si="2"/>
        <v>6.7688800000000002</v>
      </c>
      <c r="H22" s="25">
        <v>12375</v>
      </c>
      <c r="I22" s="135"/>
      <c r="J22" s="26">
        <f t="shared" si="0"/>
        <v>0</v>
      </c>
      <c r="K22" s="27">
        <v>0.2</v>
      </c>
      <c r="L22" s="28">
        <v>8.02</v>
      </c>
      <c r="M22" s="143">
        <f t="shared" si="3"/>
        <v>6.4160000000000004</v>
      </c>
      <c r="N22" s="9">
        <f t="shared" ref="N22:N27" si="6">I22*M22</f>
        <v>0</v>
      </c>
      <c r="O22" s="30">
        <f>+N22*1.055</f>
        <v>0</v>
      </c>
      <c r="P22" s="8" t="e">
        <f>O22/I22</f>
        <v>#DIV/0!</v>
      </c>
      <c r="Q22" s="16">
        <v>13</v>
      </c>
    </row>
    <row r="23" spans="1:19" ht="132.75" customHeight="1" thickBot="1">
      <c r="A23" s="47">
        <v>12372</v>
      </c>
      <c r="B23" s="42" t="s">
        <v>54</v>
      </c>
      <c r="C23" s="43"/>
      <c r="D23" s="44" t="s">
        <v>55</v>
      </c>
      <c r="E23" s="45" t="s">
        <v>19</v>
      </c>
      <c r="F23" s="46">
        <v>10.5</v>
      </c>
      <c r="G23" s="24">
        <f>M23+(M23*20/100)</f>
        <v>7.6992000000000003</v>
      </c>
      <c r="H23" s="47">
        <v>12372</v>
      </c>
      <c r="I23" s="135"/>
      <c r="J23" s="48">
        <f t="shared" si="0"/>
        <v>0</v>
      </c>
      <c r="K23" s="27">
        <v>0.2</v>
      </c>
      <c r="L23" s="28">
        <v>8.02</v>
      </c>
      <c r="M23" s="143">
        <f t="shared" si="3"/>
        <v>6.4160000000000004</v>
      </c>
      <c r="N23" s="9">
        <f t="shared" si="6"/>
        <v>0</v>
      </c>
      <c r="O23" s="30">
        <f>+N23*1.2</f>
        <v>0</v>
      </c>
      <c r="P23" s="8" t="e">
        <f t="shared" si="1"/>
        <v>#DIV/0!</v>
      </c>
      <c r="Q23" s="16">
        <v>14</v>
      </c>
    </row>
    <row r="24" spans="1:19" ht="165" customHeight="1">
      <c r="A24" s="54">
        <v>12386</v>
      </c>
      <c r="B24" s="49" t="s">
        <v>56</v>
      </c>
      <c r="C24" s="50"/>
      <c r="D24" s="51" t="s">
        <v>57</v>
      </c>
      <c r="E24" s="52" t="s">
        <v>58</v>
      </c>
      <c r="F24" s="53">
        <v>33</v>
      </c>
      <c r="G24" s="24">
        <f t="shared" si="2"/>
        <v>22.38288</v>
      </c>
      <c r="H24" s="54">
        <v>12386</v>
      </c>
      <c r="I24" s="135"/>
      <c r="J24" s="55">
        <f t="shared" si="0"/>
        <v>0</v>
      </c>
      <c r="K24" s="27">
        <v>0.2</v>
      </c>
      <c r="L24" s="28">
        <v>26.52</v>
      </c>
      <c r="M24" s="143">
        <f t="shared" si="3"/>
        <v>21.216000000000001</v>
      </c>
      <c r="N24" s="9">
        <f t="shared" si="6"/>
        <v>0</v>
      </c>
      <c r="O24" s="9">
        <f>+N24*1.055</f>
        <v>0</v>
      </c>
      <c r="P24" s="8" t="e">
        <f>O24/I24</f>
        <v>#DIV/0!</v>
      </c>
      <c r="Q24" s="16">
        <v>15</v>
      </c>
      <c r="S24" s="38"/>
    </row>
    <row r="25" spans="1:19" ht="51.75" customHeight="1">
      <c r="A25" s="25">
        <v>12387</v>
      </c>
      <c r="B25" s="19" t="s">
        <v>59</v>
      </c>
      <c r="C25" s="20"/>
      <c r="D25" s="21" t="s">
        <v>60</v>
      </c>
      <c r="E25" s="22" t="s">
        <v>58</v>
      </c>
      <c r="F25" s="23">
        <v>33</v>
      </c>
      <c r="G25" s="24">
        <f t="shared" si="2"/>
        <v>22.38288</v>
      </c>
      <c r="H25" s="25">
        <v>12387</v>
      </c>
      <c r="I25" s="135"/>
      <c r="J25" s="36">
        <f t="shared" si="0"/>
        <v>0</v>
      </c>
      <c r="K25" s="27">
        <v>0.2</v>
      </c>
      <c r="L25" s="28">
        <v>26.52</v>
      </c>
      <c r="M25" s="143">
        <f t="shared" si="3"/>
        <v>21.216000000000001</v>
      </c>
      <c r="N25" s="9">
        <f t="shared" si="6"/>
        <v>0</v>
      </c>
      <c r="O25" s="9">
        <f>+N25*1.055</f>
        <v>0</v>
      </c>
      <c r="P25" s="8" t="e">
        <f>O25/I25</f>
        <v>#DIV/0!</v>
      </c>
      <c r="Q25" s="16">
        <v>16</v>
      </c>
      <c r="S25" s="38"/>
    </row>
    <row r="26" spans="1:19" ht="51.75" customHeight="1">
      <c r="A26" s="25">
        <v>12388</v>
      </c>
      <c r="B26" s="19" t="s">
        <v>98</v>
      </c>
      <c r="C26" s="20"/>
      <c r="D26" s="21" t="s">
        <v>99</v>
      </c>
      <c r="E26" s="22" t="s">
        <v>58</v>
      </c>
      <c r="F26" s="23">
        <v>33</v>
      </c>
      <c r="G26" s="24">
        <f t="shared" si="2"/>
        <v>22.38288</v>
      </c>
      <c r="H26" s="25">
        <v>12388</v>
      </c>
      <c r="I26" s="135"/>
      <c r="J26" s="36">
        <f t="shared" si="0"/>
        <v>0</v>
      </c>
      <c r="K26" s="27">
        <v>0.2</v>
      </c>
      <c r="L26" s="28">
        <v>26.52</v>
      </c>
      <c r="M26" s="143">
        <f t="shared" si="3"/>
        <v>21.216000000000001</v>
      </c>
      <c r="N26" s="9">
        <f t="shared" si="6"/>
        <v>0</v>
      </c>
      <c r="O26" s="9">
        <f>+N26*1.055</f>
        <v>0</v>
      </c>
      <c r="P26" s="8" t="e">
        <f>O26/I26</f>
        <v>#DIV/0!</v>
      </c>
      <c r="Q26" s="16">
        <v>17</v>
      </c>
      <c r="S26" s="38"/>
    </row>
    <row r="27" spans="1:19" ht="51.75" customHeight="1">
      <c r="A27" s="25">
        <v>12390</v>
      </c>
      <c r="B27" s="19" t="s">
        <v>61</v>
      </c>
      <c r="C27" s="20"/>
      <c r="D27" s="21" t="s">
        <v>62</v>
      </c>
      <c r="E27" s="22" t="s">
        <v>58</v>
      </c>
      <c r="F27" s="23">
        <v>33</v>
      </c>
      <c r="G27" s="24">
        <f t="shared" si="2"/>
        <v>22.38288</v>
      </c>
      <c r="H27" s="25">
        <v>12390</v>
      </c>
      <c r="I27" s="135"/>
      <c r="J27" s="36">
        <f t="shared" si="0"/>
        <v>0</v>
      </c>
      <c r="K27" s="27">
        <v>0.2</v>
      </c>
      <c r="L27" s="28">
        <v>26.52</v>
      </c>
      <c r="M27" s="143">
        <f t="shared" si="3"/>
        <v>21.216000000000001</v>
      </c>
      <c r="N27" s="9">
        <f t="shared" si="6"/>
        <v>0</v>
      </c>
      <c r="O27" s="9">
        <f>+N27*1.055</f>
        <v>0</v>
      </c>
      <c r="P27" s="8" t="e">
        <f>O27/I27</f>
        <v>#DIV/0!</v>
      </c>
      <c r="Q27" s="16">
        <v>17</v>
      </c>
      <c r="S27" s="38"/>
    </row>
    <row r="28" spans="1:19" ht="51.75" customHeight="1" thickBot="1">
      <c r="A28" s="61">
        <v>12389</v>
      </c>
      <c r="B28" s="56" t="s">
        <v>100</v>
      </c>
      <c r="C28" s="57"/>
      <c r="D28" s="58" t="s">
        <v>101</v>
      </c>
      <c r="E28" s="59" t="s">
        <v>58</v>
      </c>
      <c r="F28" s="60">
        <v>33</v>
      </c>
      <c r="G28" s="24">
        <f t="shared" si="2"/>
        <v>22.38288</v>
      </c>
      <c r="H28" s="61">
        <v>12389</v>
      </c>
      <c r="I28" s="135"/>
      <c r="J28" s="62">
        <f t="shared" si="0"/>
        <v>0</v>
      </c>
      <c r="K28" s="27">
        <v>0.2</v>
      </c>
      <c r="L28" s="28">
        <v>26.52</v>
      </c>
      <c r="M28" s="143">
        <f t="shared" si="3"/>
        <v>21.216000000000001</v>
      </c>
      <c r="N28" s="9">
        <f t="shared" ref="N28:N29" si="7">I28*M28</f>
        <v>0</v>
      </c>
      <c r="O28" s="9">
        <f t="shared" ref="O28:O29" si="8">+N28*1.055</f>
        <v>0</v>
      </c>
      <c r="P28" s="8" t="e">
        <f t="shared" ref="P28:P29" si="9">O28/I28</f>
        <v>#DIV/0!</v>
      </c>
      <c r="Q28" s="16">
        <v>18</v>
      </c>
      <c r="S28" s="38"/>
    </row>
    <row r="29" spans="1:19" ht="51.75" customHeight="1" thickBot="1">
      <c r="A29" s="61">
        <v>12787</v>
      </c>
      <c r="B29" s="56" t="s">
        <v>63</v>
      </c>
      <c r="C29" s="57"/>
      <c r="D29" s="58" t="s">
        <v>64</v>
      </c>
      <c r="E29" s="59" t="s">
        <v>58</v>
      </c>
      <c r="F29" s="60">
        <v>33</v>
      </c>
      <c r="G29" s="24">
        <f t="shared" si="2"/>
        <v>22.38288</v>
      </c>
      <c r="H29" s="61">
        <v>12787</v>
      </c>
      <c r="I29" s="135"/>
      <c r="J29" s="62">
        <f t="shared" si="0"/>
        <v>0</v>
      </c>
      <c r="K29" s="27">
        <v>0.2</v>
      </c>
      <c r="L29" s="28">
        <v>26.52</v>
      </c>
      <c r="M29" s="143">
        <f t="shared" si="3"/>
        <v>21.216000000000001</v>
      </c>
      <c r="N29" s="9">
        <f t="shared" si="7"/>
        <v>0</v>
      </c>
      <c r="O29" s="9">
        <f t="shared" si="8"/>
        <v>0</v>
      </c>
      <c r="P29" s="8" t="e">
        <f t="shared" si="9"/>
        <v>#DIV/0!</v>
      </c>
      <c r="Q29" s="16">
        <v>18</v>
      </c>
      <c r="S29" s="38"/>
    </row>
    <row r="30" spans="1:19" ht="165" customHeight="1">
      <c r="A30" s="25">
        <v>12366</v>
      </c>
      <c r="B30" s="19" t="s">
        <v>65</v>
      </c>
      <c r="C30" s="19"/>
      <c r="D30" s="21" t="s">
        <v>66</v>
      </c>
      <c r="E30" s="22" t="s">
        <v>67</v>
      </c>
      <c r="F30" s="23">
        <v>4.5</v>
      </c>
      <c r="G30" s="24">
        <f>M30+(M30*20/100)</f>
        <v>3.2640000000000002</v>
      </c>
      <c r="H30" s="25">
        <v>12366</v>
      </c>
      <c r="I30" s="135"/>
      <c r="J30" s="36">
        <f t="shared" si="0"/>
        <v>0</v>
      </c>
      <c r="K30" s="27">
        <v>0.2</v>
      </c>
      <c r="L30" s="28">
        <v>3.4</v>
      </c>
      <c r="M30" s="143">
        <f t="shared" si="3"/>
        <v>2.72</v>
      </c>
      <c r="N30" s="9">
        <f t="shared" si="4"/>
        <v>0</v>
      </c>
      <c r="O30" s="9">
        <f>+N30*1.2</f>
        <v>0</v>
      </c>
      <c r="P30" s="8" t="e">
        <f t="shared" si="1"/>
        <v>#DIV/0!</v>
      </c>
      <c r="Q30" s="16">
        <v>22</v>
      </c>
    </row>
    <row r="31" spans="1:19" ht="165" customHeight="1">
      <c r="A31" s="25">
        <v>12369</v>
      </c>
      <c r="B31" s="19" t="s">
        <v>68</v>
      </c>
      <c r="C31" s="19"/>
      <c r="D31" s="21" t="s">
        <v>69</v>
      </c>
      <c r="E31" s="22" t="s">
        <v>67</v>
      </c>
      <c r="F31" s="23">
        <v>4.5</v>
      </c>
      <c r="G31" s="24">
        <f>M31+(M31*20/100)</f>
        <v>3.2640000000000002</v>
      </c>
      <c r="H31" s="25">
        <v>12369</v>
      </c>
      <c r="I31" s="135"/>
      <c r="J31" s="36">
        <f t="shared" si="0"/>
        <v>0</v>
      </c>
      <c r="K31" s="27">
        <v>0.2</v>
      </c>
      <c r="L31" s="28">
        <v>3.4</v>
      </c>
      <c r="M31" s="143">
        <f t="shared" si="3"/>
        <v>2.72</v>
      </c>
      <c r="N31" s="9">
        <f>I31*M31</f>
        <v>0</v>
      </c>
      <c r="O31" s="9">
        <f>+N31*1.2</f>
        <v>0</v>
      </c>
      <c r="P31" s="8" t="e">
        <f>O31/I31</f>
        <v>#DIV/0!</v>
      </c>
      <c r="Q31" s="16">
        <v>23</v>
      </c>
    </row>
    <row r="32" spans="1:19" ht="165" customHeight="1">
      <c r="A32" s="25">
        <v>12169</v>
      </c>
      <c r="B32" s="19" t="s">
        <v>71</v>
      </c>
      <c r="C32" s="19"/>
      <c r="D32" s="21" t="s">
        <v>72</v>
      </c>
      <c r="E32" s="22" t="s">
        <v>73</v>
      </c>
      <c r="F32" s="23">
        <v>24.5</v>
      </c>
      <c r="G32" s="24">
        <f>M32+(M32*20/100)</f>
        <v>18.816000000000003</v>
      </c>
      <c r="H32" s="25">
        <v>12169</v>
      </c>
      <c r="I32" s="135"/>
      <c r="J32" s="36">
        <f t="shared" si="0"/>
        <v>0</v>
      </c>
      <c r="K32" s="27">
        <v>0.2</v>
      </c>
      <c r="L32" s="28">
        <v>19.600000000000001</v>
      </c>
      <c r="M32" s="143">
        <f t="shared" si="3"/>
        <v>15.680000000000001</v>
      </c>
      <c r="N32" s="9">
        <f t="shared" si="4"/>
        <v>0</v>
      </c>
      <c r="O32" s="9">
        <f>+N32*1.2</f>
        <v>0</v>
      </c>
      <c r="P32" s="8" t="e">
        <f t="shared" si="1"/>
        <v>#DIV/0!</v>
      </c>
      <c r="Q32" s="16">
        <v>25</v>
      </c>
    </row>
    <row r="33" spans="1:18" ht="165" customHeight="1">
      <c r="A33" s="25">
        <v>12360</v>
      </c>
      <c r="B33" s="19" t="s">
        <v>74</v>
      </c>
      <c r="C33" s="63"/>
      <c r="D33" s="21" t="s">
        <v>75</v>
      </c>
      <c r="E33" s="22" t="s">
        <v>70</v>
      </c>
      <c r="F33" s="23">
        <v>4.5</v>
      </c>
      <c r="G33" s="24">
        <f t="shared" si="2"/>
        <v>2.7261199999999999</v>
      </c>
      <c r="H33" s="25">
        <v>12360</v>
      </c>
      <c r="I33" s="135"/>
      <c r="J33" s="36">
        <f t="shared" si="0"/>
        <v>0</v>
      </c>
      <c r="K33" s="27">
        <v>0.2</v>
      </c>
      <c r="L33" s="28">
        <v>3.23</v>
      </c>
      <c r="M33" s="143">
        <f t="shared" si="3"/>
        <v>2.5840000000000001</v>
      </c>
      <c r="N33" s="9">
        <f t="shared" si="4"/>
        <v>0</v>
      </c>
      <c r="O33" s="9">
        <f t="shared" si="5"/>
        <v>0</v>
      </c>
      <c r="P33" s="8" t="e">
        <f t="shared" si="1"/>
        <v>#DIV/0!</v>
      </c>
      <c r="Q33" s="16">
        <v>26</v>
      </c>
    </row>
    <row r="34" spans="1:18" ht="102.75" customHeight="1" thickBot="1">
      <c r="A34" s="25">
        <v>8197</v>
      </c>
      <c r="B34" s="19" t="s">
        <v>76</v>
      </c>
      <c r="C34" s="19"/>
      <c r="D34" s="21" t="s">
        <v>77</v>
      </c>
      <c r="E34" s="22" t="s">
        <v>58</v>
      </c>
      <c r="F34" s="23">
        <v>47.56</v>
      </c>
      <c r="G34" s="24">
        <f t="shared" si="2"/>
        <v>28.797280000000001</v>
      </c>
      <c r="H34" s="25">
        <v>8197</v>
      </c>
      <c r="I34" s="135"/>
      <c r="J34" s="36">
        <f t="shared" si="0"/>
        <v>0</v>
      </c>
      <c r="K34" s="27">
        <v>0.2</v>
      </c>
      <c r="L34" s="28">
        <v>34.119999999999997</v>
      </c>
      <c r="M34" s="143">
        <f t="shared" si="3"/>
        <v>27.295999999999999</v>
      </c>
      <c r="N34" s="9">
        <f>I34*M34</f>
        <v>0</v>
      </c>
      <c r="O34" s="9">
        <f>+N34*1.055</f>
        <v>0</v>
      </c>
      <c r="P34" s="8" t="e">
        <f>O34/I34</f>
        <v>#DIV/0!</v>
      </c>
      <c r="Q34" s="16">
        <v>27</v>
      </c>
    </row>
    <row r="35" spans="1:18">
      <c r="B35" s="64"/>
      <c r="C35" s="65"/>
      <c r="D35" s="65"/>
      <c r="E35" s="65"/>
      <c r="F35" s="65"/>
      <c r="G35" s="66"/>
      <c r="H35" s="67"/>
      <c r="I35" s="202" t="s">
        <v>8</v>
      </c>
      <c r="J35" s="204">
        <f>SUM(J9:J34)</f>
        <v>0</v>
      </c>
      <c r="N35" s="9">
        <f>SUM(N9:N34)</f>
        <v>0</v>
      </c>
      <c r="O35" s="8" t="s">
        <v>78</v>
      </c>
      <c r="R35" s="68"/>
    </row>
    <row r="36" spans="1:18" ht="35" thickBot="1">
      <c r="A36" s="69"/>
      <c r="B36" s="70"/>
      <c r="C36" s="71"/>
      <c r="D36" s="65"/>
      <c r="E36" s="65"/>
      <c r="F36" s="65"/>
      <c r="G36" s="66"/>
      <c r="H36" s="67"/>
      <c r="I36" s="203"/>
      <c r="J36" s="205"/>
    </row>
    <row r="37" spans="1:18" s="74" customFormat="1" ht="33" hidden="1" customHeight="1">
      <c r="A37" s="72" t="s">
        <v>79</v>
      </c>
      <c r="B37" s="73"/>
      <c r="F37" s="75" t="s">
        <v>80</v>
      </c>
      <c r="G37" s="76"/>
      <c r="H37" s="77"/>
      <c r="I37" s="78">
        <f>COUNT(I9:I34)</f>
        <v>0</v>
      </c>
      <c r="J37" s="73"/>
      <c r="L37" s="79"/>
      <c r="M37" s="80"/>
      <c r="N37" s="8"/>
      <c r="O37" s="8"/>
      <c r="P37" s="9"/>
      <c r="Q37" s="81"/>
    </row>
    <row r="38" spans="1:18" s="74" customFormat="1" ht="33" hidden="1" customHeight="1">
      <c r="A38" s="82"/>
      <c r="G38" s="76"/>
      <c r="H38" s="77"/>
      <c r="I38" s="77"/>
      <c r="L38" s="79"/>
      <c r="M38" s="80"/>
      <c r="N38" s="8"/>
      <c r="O38" s="8"/>
      <c r="P38" s="9"/>
      <c r="Q38" s="81"/>
    </row>
    <row r="39" spans="1:18" ht="57" hidden="1" customHeight="1">
      <c r="A39" s="83"/>
      <c r="B39" s="84"/>
      <c r="E39" s="206" t="s">
        <v>104</v>
      </c>
      <c r="F39" s="207"/>
      <c r="G39" s="207"/>
      <c r="H39" s="25">
        <v>11504</v>
      </c>
      <c r="I39" s="208" t="s">
        <v>102</v>
      </c>
      <c r="J39" s="209"/>
      <c r="K39" s="85"/>
      <c r="L39" s="7"/>
      <c r="M39" s="6"/>
      <c r="N39" s="138">
        <f>J35/40</f>
        <v>0</v>
      </c>
      <c r="O39" s="9"/>
      <c r="Q39" s="16"/>
    </row>
    <row r="40" spans="1:18" ht="33.75" hidden="1" customHeight="1">
      <c r="A40" s="83"/>
      <c r="B40" s="84"/>
      <c r="C40" s="8"/>
      <c r="D40" s="87"/>
      <c r="F40" s="87"/>
      <c r="G40" s="87"/>
      <c r="H40" s="88"/>
      <c r="I40" s="89"/>
      <c r="J40" s="90"/>
      <c r="L40" s="7"/>
      <c r="M40" s="6"/>
      <c r="N40" s="86"/>
      <c r="O40" s="9"/>
      <c r="Q40" s="16"/>
    </row>
    <row r="41" spans="1:18" ht="29.25" hidden="1" customHeight="1">
      <c r="A41" s="83"/>
      <c r="B41" s="91"/>
      <c r="C41" s="8"/>
      <c r="D41" s="8"/>
      <c r="E41" s="92"/>
      <c r="F41" s="92"/>
      <c r="G41" s="93"/>
      <c r="H41" s="91"/>
      <c r="I41" s="94" t="s">
        <v>81</v>
      </c>
      <c r="J41" s="95"/>
      <c r="L41" s="7"/>
      <c r="M41" s="6"/>
      <c r="O41" s="9"/>
      <c r="Q41" s="16"/>
    </row>
    <row r="42" spans="1:18" s="18" customFormat="1" ht="31.5" hidden="1" customHeight="1">
      <c r="B42" s="8"/>
      <c r="C42" s="96" t="s">
        <v>82</v>
      </c>
      <c r="D42" s="139"/>
      <c r="E42" s="97"/>
      <c r="F42" s="210" t="s">
        <v>83</v>
      </c>
      <c r="G42" s="211"/>
      <c r="H42" s="212"/>
      <c r="I42" s="213"/>
      <c r="J42" s="214"/>
      <c r="K42" s="98"/>
      <c r="L42" s="99"/>
      <c r="M42" s="100"/>
      <c r="N42" s="8"/>
      <c r="O42" s="101"/>
      <c r="P42" s="9"/>
      <c r="Q42" s="16"/>
    </row>
    <row r="43" spans="1:18" s="18" customFormat="1" ht="32.25" hidden="1" customHeight="1">
      <c r="B43" s="102" t="s">
        <v>84</v>
      </c>
      <c r="C43" s="103" t="s">
        <v>85</v>
      </c>
      <c r="D43" s="140"/>
      <c r="E43" s="104"/>
      <c r="F43" s="215" t="s">
        <v>86</v>
      </c>
      <c r="G43" s="216"/>
      <c r="H43" s="216"/>
      <c r="I43" s="216"/>
      <c r="J43" s="141"/>
      <c r="K43" s="105"/>
      <c r="L43" s="99"/>
      <c r="M43" s="100"/>
      <c r="N43" s="8"/>
      <c r="O43" s="9"/>
      <c r="P43" s="9"/>
      <c r="Q43" s="16"/>
    </row>
    <row r="44" spans="1:18" s="18" customFormat="1" ht="63" hidden="1" customHeight="1">
      <c r="B44" s="106" t="s">
        <v>87</v>
      </c>
      <c r="C44" s="192"/>
      <c r="D44" s="193"/>
      <c r="E44" s="8"/>
      <c r="F44" s="217" t="s">
        <v>103</v>
      </c>
      <c r="G44" s="218"/>
      <c r="H44" s="218"/>
      <c r="I44" s="218"/>
      <c r="J44" s="219"/>
      <c r="K44" s="107"/>
      <c r="L44" s="108"/>
      <c r="M44" s="100"/>
      <c r="N44" s="8"/>
      <c r="O44" s="9"/>
      <c r="P44" s="9"/>
      <c r="Q44" s="16"/>
    </row>
    <row r="45" spans="1:18" s="18" customFormat="1" ht="43.5" hidden="1" customHeight="1">
      <c r="B45" s="197" t="s">
        <v>88</v>
      </c>
      <c r="C45" s="220"/>
      <c r="D45" s="221"/>
      <c r="E45" s="109"/>
      <c r="F45" s="110" t="s">
        <v>89</v>
      </c>
      <c r="G45" s="198"/>
      <c r="H45" s="199"/>
      <c r="I45" s="199"/>
      <c r="J45" s="200"/>
      <c r="K45" s="111"/>
      <c r="L45" s="99"/>
      <c r="M45" s="100"/>
      <c r="N45" s="8"/>
      <c r="O45" s="9"/>
      <c r="P45" s="9"/>
      <c r="Q45" s="16"/>
    </row>
    <row r="46" spans="1:18" s="18" customFormat="1" ht="33.75" hidden="1" customHeight="1">
      <c r="B46" s="197"/>
      <c r="C46" s="222"/>
      <c r="D46" s="223"/>
      <c r="E46" s="109"/>
      <c r="F46" s="112" t="s">
        <v>90</v>
      </c>
      <c r="G46" s="189"/>
      <c r="H46" s="190"/>
      <c r="I46" s="190"/>
      <c r="J46" s="191"/>
      <c r="K46" s="111"/>
      <c r="L46" s="99"/>
      <c r="M46" s="100"/>
      <c r="N46" s="8"/>
      <c r="O46" s="9"/>
      <c r="P46" s="9"/>
      <c r="Q46" s="16"/>
    </row>
    <row r="47" spans="1:18" s="18" customFormat="1" ht="33.75" hidden="1" customHeight="1">
      <c r="B47" s="145" t="s">
        <v>91</v>
      </c>
      <c r="C47" s="192"/>
      <c r="D47" s="193"/>
      <c r="E47" s="109"/>
      <c r="F47" s="113" t="s">
        <v>92</v>
      </c>
      <c r="G47" s="189"/>
      <c r="H47" s="190"/>
      <c r="I47" s="190"/>
      <c r="J47" s="191"/>
      <c r="K47" s="111"/>
      <c r="L47" s="99"/>
      <c r="M47" s="100"/>
      <c r="N47" s="8"/>
      <c r="O47" s="9"/>
      <c r="P47" s="9"/>
      <c r="Q47" s="16"/>
    </row>
    <row r="48" spans="1:18" s="18" customFormat="1" ht="33.75" hidden="1" customHeight="1">
      <c r="B48" s="145" t="s">
        <v>93</v>
      </c>
      <c r="C48" s="192"/>
      <c r="D48" s="193"/>
      <c r="E48" s="109"/>
      <c r="F48" s="113" t="s">
        <v>88</v>
      </c>
      <c r="G48" s="189"/>
      <c r="H48" s="190"/>
      <c r="I48" s="190"/>
      <c r="J48" s="191"/>
      <c r="K48" s="111"/>
      <c r="L48" s="99"/>
      <c r="M48" s="100"/>
      <c r="N48" s="8"/>
      <c r="O48" s="9"/>
      <c r="P48" s="9"/>
      <c r="Q48" s="16"/>
    </row>
    <row r="49" spans="1:17" s="18" customFormat="1" ht="33.75" hidden="1" customHeight="1">
      <c r="B49" s="114" t="s">
        <v>94</v>
      </c>
      <c r="C49" s="192"/>
      <c r="D49" s="193"/>
      <c r="E49" s="109"/>
      <c r="F49" s="113"/>
      <c r="G49" s="189"/>
      <c r="H49" s="190"/>
      <c r="I49" s="190"/>
      <c r="J49" s="191"/>
      <c r="K49" s="111"/>
      <c r="L49" s="99"/>
      <c r="M49" s="100"/>
      <c r="N49" s="8"/>
      <c r="O49" s="9"/>
      <c r="P49" s="9"/>
      <c r="Q49" s="16"/>
    </row>
    <row r="50" spans="1:17" s="18" customFormat="1" ht="33.75" hidden="1" customHeight="1">
      <c r="B50" s="145" t="s">
        <v>92</v>
      </c>
      <c r="C50" s="192"/>
      <c r="D50" s="193"/>
      <c r="E50" s="109"/>
      <c r="F50" s="113" t="s">
        <v>91</v>
      </c>
      <c r="G50" s="189"/>
      <c r="H50" s="190"/>
      <c r="I50" s="190"/>
      <c r="J50" s="191"/>
      <c r="K50" s="111"/>
      <c r="L50" s="99"/>
      <c r="M50" s="100"/>
      <c r="N50" s="8"/>
      <c r="O50" s="9"/>
      <c r="P50" s="9"/>
      <c r="Q50" s="16"/>
    </row>
    <row r="51" spans="1:17" s="18" customFormat="1" ht="33.75" hidden="1" customHeight="1">
      <c r="B51" s="145" t="s">
        <v>95</v>
      </c>
      <c r="C51" s="194"/>
      <c r="D51" s="195"/>
      <c r="E51" s="109"/>
      <c r="F51" s="115" t="s">
        <v>93</v>
      </c>
      <c r="G51" s="189"/>
      <c r="H51" s="190"/>
      <c r="I51" s="190"/>
      <c r="J51" s="191"/>
      <c r="K51" s="111"/>
      <c r="L51" s="99"/>
      <c r="M51" s="100"/>
      <c r="N51" s="8"/>
      <c r="O51" s="9"/>
      <c r="P51" s="9"/>
      <c r="Q51" s="16"/>
    </row>
    <row r="52" spans="1:17" s="18" customFormat="1" ht="67.5" hidden="1" customHeight="1">
      <c r="B52" s="116" t="s">
        <v>96</v>
      </c>
      <c r="C52" s="194"/>
      <c r="D52" s="196"/>
      <c r="E52" s="117"/>
      <c r="F52" s="118"/>
      <c r="I52" s="118"/>
      <c r="J52" s="118"/>
      <c r="K52" s="119"/>
      <c r="L52" s="120"/>
      <c r="M52" s="118"/>
      <c r="N52" s="121"/>
      <c r="O52" s="9"/>
      <c r="P52" s="8"/>
      <c r="Q52" s="16"/>
    </row>
    <row r="53" spans="1:17" s="18" customFormat="1" ht="48" hidden="1">
      <c r="B53" s="122" t="s">
        <v>97</v>
      </c>
      <c r="C53" s="187"/>
      <c r="D53" s="188"/>
      <c r="E53" s="104"/>
      <c r="F53" s="104"/>
      <c r="G53" s="123"/>
      <c r="H53" s="124"/>
      <c r="I53" s="104"/>
      <c r="J53" s="104"/>
      <c r="K53" s="125"/>
      <c r="L53" s="126"/>
      <c r="M53" s="100"/>
      <c r="N53" s="8"/>
      <c r="O53" s="9"/>
      <c r="P53" s="9"/>
      <c r="Q53" s="16"/>
    </row>
    <row r="54" spans="1:17" s="18" customFormat="1" hidden="1">
      <c r="A54" s="127"/>
      <c r="B54" s="128"/>
      <c r="C54" s="127"/>
      <c r="D54" s="127"/>
      <c r="E54" s="127"/>
      <c r="F54" s="127"/>
      <c r="G54" s="129"/>
      <c r="H54" s="130"/>
      <c r="I54" s="130"/>
      <c r="J54" s="128"/>
      <c r="K54" s="127"/>
      <c r="L54" s="100"/>
      <c r="M54" s="126"/>
      <c r="N54" s="8"/>
      <c r="O54" s="8"/>
      <c r="P54" s="9"/>
      <c r="Q54" s="10"/>
    </row>
    <row r="55" spans="1:17">
      <c r="A55" s="131"/>
      <c r="B55" s="132"/>
      <c r="C55" s="131"/>
      <c r="D55" s="131"/>
      <c r="E55" s="131"/>
      <c r="F55" s="131"/>
      <c r="G55" s="133"/>
      <c r="H55" s="134"/>
      <c r="I55" s="134"/>
      <c r="J55" s="132"/>
      <c r="K55" s="131"/>
    </row>
    <row r="56" spans="1:17">
      <c r="A56" s="83"/>
      <c r="B56" s="84"/>
      <c r="E56" s="174"/>
      <c r="F56" s="174"/>
      <c r="G56" s="174"/>
      <c r="H56" s="146"/>
      <c r="I56" s="175"/>
      <c r="J56" s="175"/>
    </row>
    <row r="57" spans="1:17">
      <c r="A57" s="83"/>
      <c r="B57" s="84"/>
      <c r="C57" s="8"/>
      <c r="D57" s="87"/>
      <c r="F57" s="87"/>
      <c r="G57" s="87"/>
      <c r="H57" s="88"/>
      <c r="I57" s="89"/>
      <c r="J57" s="90"/>
    </row>
    <row r="58" spans="1:17">
      <c r="A58" s="83"/>
      <c r="B58" s="147"/>
      <c r="C58" s="148"/>
      <c r="D58" s="148"/>
      <c r="E58" s="149"/>
      <c r="F58" s="149"/>
      <c r="G58" s="150"/>
      <c r="H58" s="147"/>
      <c r="I58" s="151"/>
      <c r="J58" s="148"/>
    </row>
    <row r="59" spans="1:17">
      <c r="A59" s="18"/>
      <c r="B59" s="148"/>
      <c r="C59" s="152"/>
      <c r="D59" s="153"/>
      <c r="E59" s="154"/>
      <c r="F59" s="178"/>
      <c r="G59" s="178"/>
      <c r="H59" s="178"/>
      <c r="I59" s="179"/>
      <c r="J59" s="180"/>
    </row>
    <row r="60" spans="1:17">
      <c r="A60" s="18"/>
      <c r="B60" s="155"/>
      <c r="C60" s="156"/>
      <c r="D60" s="157"/>
      <c r="E60" s="151"/>
      <c r="F60" s="181"/>
      <c r="G60" s="181"/>
      <c r="H60" s="181"/>
      <c r="I60" s="181"/>
      <c r="J60" s="158"/>
    </row>
    <row r="61" spans="1:17">
      <c r="A61" s="18"/>
      <c r="B61" s="159"/>
      <c r="C61" s="176"/>
      <c r="D61" s="176"/>
      <c r="E61" s="148"/>
      <c r="F61" s="182"/>
      <c r="G61" s="182"/>
      <c r="H61" s="182"/>
      <c r="I61" s="182"/>
      <c r="J61" s="182"/>
    </row>
    <row r="62" spans="1:17">
      <c r="A62" s="18"/>
      <c r="B62" s="186"/>
      <c r="C62" s="176"/>
      <c r="D62" s="176"/>
      <c r="E62" s="160"/>
      <c r="F62" s="161"/>
      <c r="G62" s="183"/>
      <c r="H62" s="183"/>
      <c r="I62" s="183"/>
      <c r="J62" s="183"/>
    </row>
    <row r="63" spans="1:17">
      <c r="A63" s="18"/>
      <c r="B63" s="186"/>
      <c r="C63" s="176"/>
      <c r="D63" s="176"/>
      <c r="E63" s="160"/>
      <c r="F63" s="161"/>
      <c r="G63" s="183"/>
      <c r="H63" s="183"/>
      <c r="I63" s="183"/>
      <c r="J63" s="183"/>
    </row>
    <row r="64" spans="1:17">
      <c r="A64" s="18"/>
      <c r="B64" s="162"/>
      <c r="C64" s="176"/>
      <c r="D64" s="176"/>
      <c r="E64" s="160"/>
      <c r="F64" s="161"/>
      <c r="G64" s="183"/>
      <c r="H64" s="183"/>
      <c r="I64" s="183"/>
      <c r="J64" s="183"/>
    </row>
    <row r="65" spans="1:10">
      <c r="A65" s="18"/>
      <c r="B65" s="162"/>
      <c r="C65" s="176"/>
      <c r="D65" s="176"/>
      <c r="E65" s="160"/>
      <c r="F65" s="161"/>
      <c r="G65" s="183"/>
      <c r="H65" s="183"/>
      <c r="I65" s="183"/>
      <c r="J65" s="183"/>
    </row>
    <row r="66" spans="1:10">
      <c r="A66" s="18"/>
      <c r="B66" s="163"/>
      <c r="C66" s="176"/>
      <c r="D66" s="176"/>
      <c r="E66" s="160"/>
      <c r="F66" s="161"/>
      <c r="G66" s="183"/>
      <c r="H66" s="183"/>
      <c r="I66" s="183"/>
      <c r="J66" s="183"/>
    </row>
    <row r="67" spans="1:10">
      <c r="A67" s="18"/>
      <c r="B67" s="162"/>
      <c r="C67" s="176"/>
      <c r="D67" s="176"/>
      <c r="E67" s="160"/>
      <c r="F67" s="161"/>
      <c r="G67" s="183"/>
      <c r="H67" s="183"/>
      <c r="I67" s="183"/>
      <c r="J67" s="183"/>
    </row>
    <row r="68" spans="1:10">
      <c r="A68" s="18"/>
      <c r="B68" s="162"/>
      <c r="C68" s="177"/>
      <c r="D68" s="176"/>
      <c r="E68" s="160"/>
      <c r="F68" s="161"/>
      <c r="G68" s="183"/>
      <c r="H68" s="183"/>
      <c r="I68" s="183"/>
      <c r="J68" s="183"/>
    </row>
    <row r="69" spans="1:10">
      <c r="A69" s="18"/>
      <c r="B69" s="164"/>
      <c r="C69" s="177"/>
      <c r="D69" s="184"/>
      <c r="E69" s="165"/>
      <c r="F69" s="166"/>
      <c r="G69" s="167"/>
      <c r="H69" s="167"/>
      <c r="I69" s="166"/>
      <c r="J69" s="166"/>
    </row>
    <row r="70" spans="1:10">
      <c r="A70" s="18"/>
      <c r="B70" s="162"/>
      <c r="C70" s="185"/>
      <c r="D70" s="185"/>
      <c r="E70" s="151"/>
      <c r="F70" s="151"/>
      <c r="G70" s="168"/>
      <c r="H70" s="169"/>
      <c r="I70" s="151"/>
      <c r="J70" s="151"/>
    </row>
    <row r="71" spans="1:10">
      <c r="A71" s="127"/>
      <c r="B71" s="170"/>
      <c r="C71" s="171"/>
      <c r="D71" s="171"/>
      <c r="E71" s="171"/>
      <c r="F71" s="171"/>
      <c r="G71" s="172"/>
      <c r="H71" s="173"/>
      <c r="I71" s="173"/>
      <c r="J71" s="170"/>
    </row>
    <row r="72" spans="1:10">
      <c r="A72" s="131"/>
      <c r="B72" s="132"/>
      <c r="C72" s="131"/>
      <c r="D72" s="131"/>
      <c r="E72" s="131"/>
      <c r="F72" s="131"/>
      <c r="G72" s="133"/>
      <c r="H72" s="134"/>
      <c r="I72" s="134"/>
      <c r="J72" s="132"/>
    </row>
    <row r="74" spans="1:10">
      <c r="A74" s="17"/>
    </row>
  </sheetData>
  <sheetProtection selectLockedCells="1"/>
  <mergeCells count="49">
    <mergeCell ref="B45:B46"/>
    <mergeCell ref="G45:J45"/>
    <mergeCell ref="G46:J46"/>
    <mergeCell ref="A7:J7"/>
    <mergeCell ref="I35:I36"/>
    <mergeCell ref="J35:J36"/>
    <mergeCell ref="E39:G39"/>
    <mergeCell ref="I39:J39"/>
    <mergeCell ref="F42:H42"/>
    <mergeCell ref="I42:J42"/>
    <mergeCell ref="F43:I43"/>
    <mergeCell ref="F44:J44"/>
    <mergeCell ref="C44:D44"/>
    <mergeCell ref="C45:D46"/>
    <mergeCell ref="C53:D53"/>
    <mergeCell ref="G50:J50"/>
    <mergeCell ref="G51:J51"/>
    <mergeCell ref="G47:J47"/>
    <mergeCell ref="G48:J48"/>
    <mergeCell ref="G49:J49"/>
    <mergeCell ref="C47:D47"/>
    <mergeCell ref="C51:D51"/>
    <mergeCell ref="C52:D52"/>
    <mergeCell ref="C48:D48"/>
    <mergeCell ref="C49:D49"/>
    <mergeCell ref="C50:D50"/>
    <mergeCell ref="C69:D69"/>
    <mergeCell ref="C70:D70"/>
    <mergeCell ref="C61:D61"/>
    <mergeCell ref="B62:B63"/>
    <mergeCell ref="C62:D63"/>
    <mergeCell ref="C64:D64"/>
    <mergeCell ref="C65:D65"/>
    <mergeCell ref="E56:G56"/>
    <mergeCell ref="I56:J56"/>
    <mergeCell ref="C66:D66"/>
    <mergeCell ref="C67:D67"/>
    <mergeCell ref="C68:D68"/>
    <mergeCell ref="F59:H59"/>
    <mergeCell ref="I59:J59"/>
    <mergeCell ref="F60:I60"/>
    <mergeCell ref="F61:J61"/>
    <mergeCell ref="G62:J62"/>
    <mergeCell ref="G68:J68"/>
    <mergeCell ref="G63:J63"/>
    <mergeCell ref="G64:J64"/>
    <mergeCell ref="G65:J65"/>
    <mergeCell ref="G66:J66"/>
    <mergeCell ref="G67:J67"/>
  </mergeCells>
  <pageMargins left="0.23622047244094491" right="0.23622047244094491" top="0.15748031496062992" bottom="0.15748031496062992" header="0.31496062992125984" footer="0.31496062992125984"/>
  <pageSetup paperSize="8" scale="32" orientation="portrait" verticalDpi="4294967292" r:id="rId1"/>
  <headerFooter alignWithMargins="0">
    <oddHeader>&amp;R&amp;"Calibri"&amp;12&amp;K0078D7C2&amp;1#</oddHeader>
    <oddFooter>&amp;R&amp;P/&amp;N</oddFooter>
  </headerFooter>
  <drawing r:id="rId2"/>
  <legacyDrawing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C57A804A06A88418F6FEF38BE40277D" ma:contentTypeVersion="2" ma:contentTypeDescription="Crée un document." ma:contentTypeScope="" ma:versionID="791e77215934af95ae30bd6519694d15">
  <xsd:schema xmlns:xsd="http://www.w3.org/2001/XMLSchema" xmlns:xs="http://www.w3.org/2001/XMLSchema" xmlns:p="http://schemas.microsoft.com/office/2006/metadata/properties" xmlns:ns2="a68f40be-e1f8-4ef3-a314-2886a49dcb12" targetNamespace="http://schemas.microsoft.com/office/2006/metadata/properties" ma:root="true" ma:fieldsID="8c7d82bf9138193263f3d8e55dc9a6f8" ns2:_="">
    <xsd:import namespace="a68f40be-e1f8-4ef3-a314-2886a49dcb1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8f40be-e1f8-4ef3-a314-2886a49dcb12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4B6846BC-B81D-4B12-93EE-A9741C534E2A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DB3CAF8-D73D-4207-81E0-746DF8CDB020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a68f40be-e1f8-4ef3-a314-2886a49dcb1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6230DEFE-C941-4B3C-AE0E-F1E5E1FEAA83}">
  <ds:schemaRefs>
    <ds:schemaRef ds:uri="http://schemas.microsoft.com/office/2006/metadata/properties"/>
    <ds:schemaRef ds:uri="http://schemas.microsoft.com/office/infopath/2007/PartnerControl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1</vt:i4>
      </vt:variant>
    </vt:vector>
  </HeadingPairs>
  <TitlesOfParts>
    <vt:vector size="2" baseType="lpstr">
      <vt:lpstr>bon cde CE recapitulatif</vt:lpstr>
      <vt:lpstr>'bon cde CE recapitulatif'!Zone_d_impression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Brigitte ESCOFFIER</dc:creator>
  <cp:lastModifiedBy>Microsoft Office User</cp:lastModifiedBy>
  <cp:lastPrinted>2019-10-03T12:57:48Z</cp:lastPrinted>
  <dcterms:created xsi:type="dcterms:W3CDTF">2019-05-07T14:52:02Z</dcterms:created>
  <dcterms:modified xsi:type="dcterms:W3CDTF">2019-10-07T08:43:44Z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a9be80aa-1d81-4f9b-a725-00b7929cdbde_Enabled">
    <vt:lpwstr>True</vt:lpwstr>
  </property>
  <property fmtid="{D5CDD505-2E9C-101B-9397-08002B2CF9AE}" pid="3" name="MSIP_Label_a9be80aa-1d81-4f9b-a725-00b7929cdbde_SiteId">
    <vt:lpwstr>b2e0bd95-d717-4462-b33e-dcaec4e9c4ec</vt:lpwstr>
  </property>
  <property fmtid="{D5CDD505-2E9C-101B-9397-08002B2CF9AE}" pid="4" name="MSIP_Label_a9be80aa-1d81-4f9b-a725-00b7929cdbde_Owner">
    <vt:lpwstr>brigitte.escoffier@savencia.com</vt:lpwstr>
  </property>
  <property fmtid="{D5CDD505-2E9C-101B-9397-08002B2CF9AE}" pid="5" name="MSIP_Label_a9be80aa-1d81-4f9b-a725-00b7929cdbde_SetDate">
    <vt:lpwstr>2019-05-07T14:52:25.6664543Z</vt:lpwstr>
  </property>
  <property fmtid="{D5CDD505-2E9C-101B-9397-08002B2CF9AE}" pid="6" name="MSIP_Label_a9be80aa-1d81-4f9b-a725-00b7929cdbde_Name">
    <vt:lpwstr>C2-Restricted</vt:lpwstr>
  </property>
  <property fmtid="{D5CDD505-2E9C-101B-9397-08002B2CF9AE}" pid="7" name="MSIP_Label_a9be80aa-1d81-4f9b-a725-00b7929cdbde_Application">
    <vt:lpwstr>Microsoft Azure Information Protection</vt:lpwstr>
  </property>
  <property fmtid="{D5CDD505-2E9C-101B-9397-08002B2CF9AE}" pid="8" name="MSIP_Label_a9be80aa-1d81-4f9b-a725-00b7929cdbde_Extended_MSFT_Method">
    <vt:lpwstr>Automatic</vt:lpwstr>
  </property>
  <property fmtid="{D5CDD505-2E9C-101B-9397-08002B2CF9AE}" pid="9" name="Sensitivity">
    <vt:lpwstr>C2-Restricted</vt:lpwstr>
  </property>
  <property fmtid="{D5CDD505-2E9C-101B-9397-08002B2CF9AE}" pid="10" name="ContentTypeId">
    <vt:lpwstr>0x0101008C57A804A06A88418F6FEF38BE40277D</vt:lpwstr>
  </property>
</Properties>
</file>